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ie\documents\"/>
    </mc:Choice>
  </mc:AlternateContent>
  <workbookProtection lockStructure="1"/>
  <bookViews>
    <workbookView xWindow="0" yWindow="0" windowWidth="19200" windowHeight="11460" tabRatio="882"/>
  </bookViews>
  <sheets>
    <sheet name="Main Page" sheetId="1" r:id="rId1"/>
    <sheet name="Prior APR" sheetId="2" r:id="rId2"/>
    <sheet name="Curriculum Mapping" sheetId="3" r:id="rId3"/>
    <sheet name="Outcomes Mapping" sheetId="8" r:id="rId4"/>
    <sheet name="Evidence of Student Learning" sheetId="9" r:id="rId5"/>
    <sheet name="Financials" sheetId="13" r:id="rId6"/>
    <sheet name="Enrollments" sheetId="4" r:id="rId7"/>
    <sheet name="Grade Distribution" sheetId="6" r:id="rId8"/>
    <sheet name="DFWI" sheetId="10" r:id="rId9"/>
    <sheet name="Course Enrollments" sheetId="5" r:id="rId10"/>
    <sheet name="% FT Faculty" sheetId="11" r:id="rId11"/>
  </sheets>
  <definedNames>
    <definedName name="_xlcn.WorksheetConnection_Table2" hidden="1">Table2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" name="Table2" connection="WorksheetConnection_Table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4" l="1"/>
  <c r="D21" i="4"/>
  <c r="C21" i="4"/>
  <c r="D9" i="13"/>
  <c r="C9" i="13"/>
  <c r="B9" i="13"/>
  <c r="P28" i="4"/>
  <c r="Q28" i="4"/>
  <c r="R28" i="4"/>
  <c r="O28" i="4"/>
  <c r="P21" i="4"/>
  <c r="Q21" i="4"/>
  <c r="R21" i="4"/>
  <c r="O21" i="4"/>
  <c r="P15" i="4"/>
  <c r="Q15" i="4"/>
  <c r="R15" i="4"/>
  <c r="O15" i="4"/>
  <c r="J28" i="4"/>
  <c r="K28" i="4"/>
  <c r="L28" i="4"/>
  <c r="I28" i="4"/>
  <c r="J21" i="4"/>
  <c r="K21" i="4"/>
  <c r="L21" i="4"/>
  <c r="I21" i="4"/>
  <c r="J15" i="4"/>
  <c r="K15" i="4"/>
  <c r="L15" i="4"/>
  <c r="I15" i="4"/>
  <c r="D28" i="4"/>
  <c r="E28" i="4"/>
  <c r="F28" i="4"/>
  <c r="C28" i="4"/>
  <c r="D15" i="4"/>
  <c r="E15" i="4"/>
  <c r="F15" i="4"/>
  <c r="C15" i="4"/>
  <c r="I60" i="6"/>
  <c r="D58" i="6"/>
  <c r="I58" i="6"/>
  <c r="I62" i="6"/>
  <c r="D62" i="6"/>
  <c r="B5" i="6"/>
  <c r="B62" i="6"/>
  <c r="I61" i="6"/>
  <c r="D61" i="6"/>
  <c r="B4" i="6"/>
  <c r="B61" i="6"/>
  <c r="D60" i="6"/>
  <c r="I59" i="6"/>
  <c r="D59" i="6"/>
  <c r="B59" i="6"/>
  <c r="B58" i="6"/>
  <c r="I57" i="6"/>
  <c r="D57" i="6"/>
  <c r="A6" i="6"/>
  <c r="A60" i="6"/>
  <c r="A57" i="6"/>
  <c r="A54" i="6"/>
  <c r="A51" i="6"/>
  <c r="A48" i="6"/>
  <c r="A45" i="6"/>
  <c r="A42" i="6"/>
  <c r="A39" i="6"/>
  <c r="A36" i="6"/>
  <c r="A33" i="6"/>
  <c r="A30" i="6"/>
  <c r="A27" i="6"/>
  <c r="A24" i="6"/>
  <c r="A21" i="6"/>
  <c r="A18" i="6"/>
  <c r="A15" i="6"/>
  <c r="A12" i="6"/>
  <c r="A9" i="6"/>
  <c r="A3" i="6"/>
  <c r="C3" i="11"/>
  <c r="J60" i="11"/>
  <c r="J3" i="11"/>
  <c r="C60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1" i="11"/>
  <c r="C62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1" i="11"/>
  <c r="J62" i="11"/>
  <c r="B5" i="11"/>
  <c r="B62" i="11"/>
  <c r="A60" i="11"/>
  <c r="A57" i="11"/>
  <c r="B56" i="11"/>
  <c r="A54" i="11"/>
  <c r="A51" i="11"/>
  <c r="B50" i="11"/>
  <c r="A48" i="11"/>
  <c r="A45" i="11"/>
  <c r="B44" i="11"/>
  <c r="A42" i="11"/>
  <c r="A39" i="11"/>
  <c r="B38" i="11"/>
  <c r="A36" i="11"/>
  <c r="A33" i="11"/>
  <c r="B32" i="11"/>
  <c r="A30" i="11"/>
  <c r="A27" i="11"/>
  <c r="B26" i="11"/>
  <c r="A24" i="11"/>
  <c r="A21" i="11"/>
  <c r="B20" i="11"/>
  <c r="A18" i="11"/>
  <c r="A15" i="11"/>
  <c r="B14" i="11"/>
  <c r="A12" i="11"/>
  <c r="A9" i="11"/>
  <c r="B8" i="11"/>
  <c r="A6" i="11"/>
  <c r="B53" i="11"/>
  <c r="B4" i="11"/>
  <c r="B61" i="11"/>
  <c r="B3" i="11"/>
  <c r="B60" i="11"/>
  <c r="A3" i="11"/>
  <c r="A3" i="10"/>
  <c r="A60" i="10"/>
  <c r="A57" i="10"/>
  <c r="A54" i="10"/>
  <c r="A51" i="10"/>
  <c r="A48" i="10"/>
  <c r="A45" i="10"/>
  <c r="A42" i="10"/>
  <c r="A39" i="10"/>
  <c r="A36" i="10"/>
  <c r="A33" i="10"/>
  <c r="A30" i="10"/>
  <c r="A27" i="10"/>
  <c r="A24" i="10"/>
  <c r="A21" i="10"/>
  <c r="A18" i="10"/>
  <c r="A15" i="10"/>
  <c r="A12" i="10"/>
  <c r="A9" i="10"/>
  <c r="A6" i="10"/>
  <c r="H60" i="10"/>
  <c r="H62" i="10"/>
  <c r="B5" i="10"/>
  <c r="B62" i="10"/>
  <c r="H61" i="10"/>
  <c r="B4" i="10"/>
  <c r="B61" i="10"/>
  <c r="H59" i="10"/>
  <c r="B59" i="10"/>
  <c r="H58" i="10"/>
  <c r="B58" i="10"/>
  <c r="H57" i="10"/>
  <c r="K60" i="5"/>
  <c r="A60" i="5"/>
  <c r="A57" i="5"/>
  <c r="K62" i="5"/>
  <c r="B5" i="5"/>
  <c r="B62" i="5"/>
  <c r="K61" i="5"/>
  <c r="B4" i="5"/>
  <c r="B61" i="5"/>
  <c r="K59" i="5"/>
  <c r="B59" i="5"/>
  <c r="K58" i="5"/>
  <c r="B58" i="5"/>
  <c r="K57" i="5"/>
  <c r="A54" i="5"/>
  <c r="A51" i="5"/>
  <c r="A48" i="5"/>
  <c r="A45" i="5"/>
  <c r="A42" i="5"/>
  <c r="A39" i="5"/>
  <c r="A36" i="5"/>
  <c r="A33" i="5"/>
  <c r="A30" i="5"/>
  <c r="A27" i="5"/>
  <c r="A24" i="5"/>
  <c r="A21" i="5"/>
  <c r="A18" i="5"/>
  <c r="A15" i="5"/>
  <c r="A12" i="5"/>
  <c r="A9" i="5"/>
  <c r="A6" i="5"/>
  <c r="A3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B56" i="5"/>
  <c r="B40" i="5"/>
  <c r="B3" i="5"/>
  <c r="B48" i="5"/>
  <c r="I34" i="6"/>
  <c r="D40" i="6"/>
  <c r="M2" i="4"/>
  <c r="G2" i="4"/>
  <c r="R10" i="4"/>
  <c r="Q10" i="4"/>
  <c r="P10" i="4"/>
  <c r="O10" i="4"/>
  <c r="N10" i="4"/>
  <c r="L10" i="4"/>
  <c r="K10" i="4"/>
  <c r="J10" i="4"/>
  <c r="I10" i="4"/>
  <c r="H10" i="4"/>
  <c r="A2" i="4"/>
  <c r="B3" i="6"/>
  <c r="B54" i="6"/>
  <c r="D23" i="6"/>
  <c r="I23" i="6"/>
  <c r="D24" i="6"/>
  <c r="I24" i="6"/>
  <c r="D25" i="6"/>
  <c r="I25" i="6"/>
  <c r="D26" i="6"/>
  <c r="I26" i="6"/>
  <c r="D27" i="6"/>
  <c r="I27" i="6"/>
  <c r="D28" i="6"/>
  <c r="I28" i="6"/>
  <c r="D29" i="6"/>
  <c r="I29" i="6"/>
  <c r="D30" i="6"/>
  <c r="I30" i="6"/>
  <c r="D31" i="6"/>
  <c r="I31" i="6"/>
  <c r="D32" i="6"/>
  <c r="I32" i="6"/>
  <c r="D33" i="6"/>
  <c r="I33" i="6"/>
  <c r="D34" i="6"/>
  <c r="D35" i="6"/>
  <c r="I35" i="6"/>
  <c r="D36" i="6"/>
  <c r="I36" i="6"/>
  <c r="D37" i="6"/>
  <c r="I37" i="6"/>
  <c r="D38" i="6"/>
  <c r="I38" i="6"/>
  <c r="D39" i="6"/>
  <c r="I39" i="6"/>
  <c r="I40" i="6"/>
  <c r="D41" i="6"/>
  <c r="I41" i="6"/>
  <c r="D42" i="6"/>
  <c r="I42" i="6"/>
  <c r="D43" i="6"/>
  <c r="I43" i="6"/>
  <c r="D44" i="6"/>
  <c r="I44" i="6"/>
  <c r="D45" i="6"/>
  <c r="I45" i="6"/>
  <c r="D46" i="6"/>
  <c r="I46" i="6"/>
  <c r="D47" i="6"/>
  <c r="I47" i="6"/>
  <c r="D48" i="6"/>
  <c r="I48" i="6"/>
  <c r="D49" i="6"/>
  <c r="I49" i="6"/>
  <c r="D50" i="6"/>
  <c r="I50" i="6"/>
  <c r="D51" i="6"/>
  <c r="I51" i="6"/>
  <c r="D52" i="6"/>
  <c r="I52" i="6"/>
  <c r="D53" i="6"/>
  <c r="I53" i="6"/>
  <c r="D54" i="6"/>
  <c r="I54" i="6"/>
  <c r="D55" i="6"/>
  <c r="I55" i="6"/>
  <c r="D56" i="6"/>
  <c r="I56" i="6"/>
  <c r="B12" i="6"/>
  <c r="B46" i="6"/>
  <c r="B38" i="6"/>
  <c r="B23" i="6"/>
  <c r="B22" i="6"/>
  <c r="B20" i="6"/>
  <c r="B14" i="6"/>
  <c r="B56" i="6"/>
  <c r="B37" i="6"/>
  <c r="B29" i="10"/>
  <c r="B19" i="10"/>
  <c r="B3" i="10"/>
  <c r="B18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B6" i="5"/>
  <c r="B60" i="10"/>
  <c r="B60" i="5"/>
  <c r="B57" i="10"/>
  <c r="B60" i="6"/>
  <c r="B57" i="6"/>
  <c r="B57" i="5"/>
  <c r="B9" i="11"/>
  <c r="B15" i="11"/>
  <c r="B21" i="11"/>
  <c r="B27" i="11"/>
  <c r="B33" i="11"/>
  <c r="B39" i="11"/>
  <c r="B45" i="11"/>
  <c r="B51" i="11"/>
  <c r="B57" i="11"/>
  <c r="B10" i="11"/>
  <c r="B16" i="11"/>
  <c r="B22" i="11"/>
  <c r="B28" i="11"/>
  <c r="B34" i="11"/>
  <c r="B40" i="11"/>
  <c r="B46" i="11"/>
  <c r="B52" i="11"/>
  <c r="B58" i="11"/>
  <c r="B47" i="11"/>
  <c r="B17" i="11"/>
  <c r="B35" i="11"/>
  <c r="B59" i="11"/>
  <c r="B6" i="11"/>
  <c r="B12" i="11"/>
  <c r="B18" i="11"/>
  <c r="B24" i="11"/>
  <c r="B30" i="11"/>
  <c r="B36" i="11"/>
  <c r="B42" i="11"/>
  <c r="B48" i="11"/>
  <c r="B54" i="11"/>
  <c r="B11" i="11"/>
  <c r="B23" i="11"/>
  <c r="B29" i="11"/>
  <c r="B41" i="11"/>
  <c r="B7" i="11"/>
  <c r="B13" i="11"/>
  <c r="B19" i="11"/>
  <c r="B25" i="11"/>
  <c r="B31" i="11"/>
  <c r="B37" i="11"/>
  <c r="B43" i="11"/>
  <c r="B49" i="11"/>
  <c r="B55" i="11"/>
  <c r="B9" i="5"/>
  <c r="B17" i="5"/>
  <c r="B25" i="5"/>
  <c r="B33" i="5"/>
  <c r="B41" i="5"/>
  <c r="B49" i="5"/>
  <c r="B10" i="5"/>
  <c r="B18" i="5"/>
  <c r="B26" i="5"/>
  <c r="B34" i="5"/>
  <c r="B42" i="5"/>
  <c r="B50" i="5"/>
  <c r="B11" i="5"/>
  <c r="B19" i="5"/>
  <c r="B27" i="5"/>
  <c r="B35" i="5"/>
  <c r="B43" i="5"/>
  <c r="B51" i="5"/>
  <c r="B20" i="5"/>
  <c r="B36" i="5"/>
  <c r="B44" i="5"/>
  <c r="B29" i="5"/>
  <c r="B53" i="5"/>
  <c r="B14" i="5"/>
  <c r="B22" i="5"/>
  <c r="B30" i="5"/>
  <c r="B38" i="5"/>
  <c r="B46" i="5"/>
  <c r="B54" i="5"/>
  <c r="B12" i="5"/>
  <c r="B28" i="5"/>
  <c r="B52" i="5"/>
  <c r="B13" i="5"/>
  <c r="B37" i="5"/>
  <c r="B7" i="5"/>
  <c r="B15" i="5"/>
  <c r="B23" i="5"/>
  <c r="B31" i="5"/>
  <c r="B39" i="5"/>
  <c r="B47" i="5"/>
  <c r="B55" i="5"/>
  <c r="B21" i="5"/>
  <c r="B45" i="5"/>
  <c r="B8" i="5"/>
  <c r="B16" i="5"/>
  <c r="B24" i="5"/>
  <c r="B32" i="5"/>
  <c r="B45" i="6"/>
  <c r="B15" i="6"/>
  <c r="B30" i="6"/>
  <c r="B6" i="6"/>
  <c r="B31" i="6"/>
  <c r="B39" i="6"/>
  <c r="B47" i="6"/>
  <c r="B55" i="6"/>
  <c r="B8" i="6"/>
  <c r="B16" i="6"/>
  <c r="B24" i="6"/>
  <c r="B32" i="6"/>
  <c r="B40" i="6"/>
  <c r="B48" i="6"/>
  <c r="B9" i="6"/>
  <c r="B17" i="6"/>
  <c r="B25" i="6"/>
  <c r="B33" i="6"/>
  <c r="B41" i="6"/>
  <c r="B49" i="6"/>
  <c r="B10" i="6"/>
  <c r="B18" i="6"/>
  <c r="B26" i="6"/>
  <c r="B34" i="6"/>
  <c r="B42" i="6"/>
  <c r="B50" i="6"/>
  <c r="B7" i="6"/>
  <c r="B11" i="6"/>
  <c r="B19" i="6"/>
  <c r="B27" i="6"/>
  <c r="B35" i="6"/>
  <c r="B43" i="6"/>
  <c r="B51" i="6"/>
  <c r="B28" i="6"/>
  <c r="B36" i="6"/>
  <c r="B44" i="6"/>
  <c r="B52" i="6"/>
  <c r="B13" i="6"/>
  <c r="B21" i="6"/>
  <c r="B29" i="6"/>
  <c r="B53" i="6"/>
  <c r="B50" i="10"/>
  <c r="B44" i="10"/>
  <c r="B8" i="10"/>
  <c r="B26" i="10"/>
  <c r="B23" i="10"/>
  <c r="B41" i="10"/>
  <c r="B38" i="10"/>
  <c r="B20" i="10"/>
  <c r="B32" i="10"/>
  <c r="B47" i="10"/>
  <c r="B17" i="10"/>
  <c r="B14" i="10"/>
  <c r="B11" i="10"/>
  <c r="B35" i="10"/>
  <c r="B56" i="10"/>
  <c r="B53" i="10"/>
  <c r="B40" i="10"/>
  <c r="B16" i="10"/>
  <c r="B49" i="10"/>
  <c r="B7" i="10"/>
  <c r="B10" i="10"/>
  <c r="B55" i="10"/>
  <c r="B31" i="10"/>
  <c r="B52" i="10"/>
  <c r="B13" i="10"/>
  <c r="B25" i="10"/>
  <c r="B46" i="10"/>
  <c r="B34" i="10"/>
  <c r="B22" i="10"/>
  <c r="B43" i="10"/>
  <c r="B28" i="10"/>
  <c r="B37" i="10"/>
  <c r="B12" i="10"/>
  <c r="B45" i="10"/>
  <c r="B6" i="10"/>
  <c r="B51" i="10"/>
  <c r="B27" i="10"/>
  <c r="B9" i="10"/>
  <c r="B48" i="10"/>
  <c r="B30" i="10"/>
  <c r="B36" i="10"/>
  <c r="B42" i="10"/>
  <c r="B24" i="10"/>
  <c r="B39" i="10"/>
  <c r="B54" i="10"/>
  <c r="B21" i="10"/>
  <c r="B33" i="10"/>
  <c r="B15" i="10"/>
  <c r="C21" i="13"/>
  <c r="D21" i="13"/>
  <c r="B21" i="13"/>
  <c r="C16" i="13"/>
  <c r="D16" i="13"/>
  <c r="B16" i="13"/>
  <c r="B23" i="13"/>
  <c r="B27" i="13"/>
  <c r="C6" i="13"/>
  <c r="D6" i="13"/>
  <c r="B6" i="13"/>
  <c r="V33" i="13"/>
  <c r="D23" i="13"/>
  <c r="D27" i="13"/>
  <c r="C23" i="13"/>
  <c r="C27" i="13"/>
  <c r="B25" i="13"/>
  <c r="B26" i="13"/>
  <c r="J4" i="11"/>
  <c r="J5" i="11"/>
  <c r="K4" i="5"/>
  <c r="K5" i="5"/>
  <c r="K6" i="5"/>
  <c r="K7" i="5"/>
  <c r="K8" i="5"/>
  <c r="K9" i="5"/>
  <c r="K10" i="5"/>
  <c r="K11" i="5"/>
  <c r="K3" i="5"/>
  <c r="C4" i="11"/>
  <c r="C5" i="1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3" i="6"/>
  <c r="F6" i="9"/>
  <c r="D25" i="13"/>
  <c r="D26" i="13"/>
  <c r="C25" i="13"/>
  <c r="C26" i="13"/>
  <c r="F3" i="9"/>
  <c r="F4" i="9"/>
  <c r="F5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2" i="9"/>
  <c r="B92" i="9"/>
  <c r="B82" i="9"/>
  <c r="B72" i="9"/>
  <c r="B62" i="9"/>
  <c r="B52" i="9"/>
  <c r="B42" i="9"/>
  <c r="B32" i="9"/>
  <c r="B22" i="9"/>
  <c r="B12" i="9"/>
  <c r="B2" i="9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3" i="6"/>
  <c r="H3" i="10"/>
  <c r="H4" i="10"/>
  <c r="H5" i="10"/>
  <c r="C10" i="4"/>
  <c r="D10" i="4"/>
  <c r="E10" i="4"/>
  <c r="F10" i="4"/>
  <c r="B10" i="4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e2" type="102" refreshedVersion="6" minRefreshableVersion="5">
    <extLst>
      <ext xmlns:x15="http://schemas.microsoft.com/office/spreadsheetml/2010/11/main" uri="{DE250136-89BD-433C-8126-D09CA5730AF9}">
        <x15:connection id="Table2">
          <x15:rangePr sourceName="_xlcn.WorksheetConnection_Table2"/>
        </x15:connection>
      </ext>
    </extLst>
  </connection>
</connections>
</file>

<file path=xl/sharedStrings.xml><?xml version="1.0" encoding="utf-8"?>
<sst xmlns="http://schemas.openxmlformats.org/spreadsheetml/2006/main" count="775" uniqueCount="362">
  <si>
    <t xml:space="preserve">Program Name: </t>
  </si>
  <si>
    <t xml:space="preserve">Dean Name: </t>
  </si>
  <si>
    <t xml:space="preserve">Dept. Chair Name: </t>
  </si>
  <si>
    <t xml:space="preserve">APR Year: </t>
  </si>
  <si>
    <t xml:space="preserve">
</t>
  </si>
  <si>
    <t>Prior APR Recommendations and Actions</t>
  </si>
  <si>
    <t>Prior APR Year</t>
  </si>
  <si>
    <t>Recommendations from Prior Apr</t>
  </si>
  <si>
    <t>Action Taken</t>
  </si>
  <si>
    <t>Results</t>
  </si>
  <si>
    <t>Implications/Challenges</t>
  </si>
  <si>
    <t>Insert year</t>
  </si>
  <si>
    <t>List any recommendations from prior apr</t>
  </si>
  <si>
    <t>What actions if any did the department take?</t>
  </si>
  <si>
    <t>What were the results of those actions?</t>
  </si>
  <si>
    <t>What implications or challenges emerged as a result of the actions taken?</t>
  </si>
  <si>
    <t xml:space="preserve">Curriculum Mapping </t>
  </si>
  <si>
    <t xml:space="preserve"> </t>
  </si>
  <si>
    <t>Course 1</t>
  </si>
  <si>
    <t>Course 2</t>
  </si>
  <si>
    <t>Course 3</t>
  </si>
  <si>
    <t>Course 4</t>
  </si>
  <si>
    <t>Course 5</t>
  </si>
  <si>
    <t>Course 6</t>
  </si>
  <si>
    <t>Course 7</t>
  </si>
  <si>
    <t>Course 8</t>
  </si>
  <si>
    <t>Course 9</t>
  </si>
  <si>
    <t>Course 10</t>
  </si>
  <si>
    <t>Course 11</t>
  </si>
  <si>
    <t>Course 12</t>
  </si>
  <si>
    <t>Course 13</t>
  </si>
  <si>
    <t>Course 14</t>
  </si>
  <si>
    <t>Course 15</t>
  </si>
  <si>
    <t>Course 16</t>
  </si>
  <si>
    <t>Course 17</t>
  </si>
  <si>
    <t>Course 18</t>
  </si>
  <si>
    <t>Course 19</t>
  </si>
  <si>
    <t>Course 20</t>
  </si>
  <si>
    <t>Program Goal 1</t>
  </si>
  <si>
    <t>Program Goal 2</t>
  </si>
  <si>
    <t>Program Goal 3</t>
  </si>
  <si>
    <t>Program Goal 4</t>
  </si>
  <si>
    <t>Program Goal 5</t>
  </si>
  <si>
    <t>Program Goal 6</t>
  </si>
  <si>
    <t>Program Goal 7</t>
  </si>
  <si>
    <t>Program Goal 8</t>
  </si>
  <si>
    <t>Program Goal 9</t>
  </si>
  <si>
    <t>Program Goal 10</t>
  </si>
  <si>
    <t xml:space="preserve">Level of Learning </t>
  </si>
  <si>
    <t>ICON SETS</t>
  </si>
  <si>
    <t>▪</t>
  </si>
  <si>
    <t>Level 1: Knowledge/Comprehension</t>
  </si>
  <si>
    <t>Level 2: Application/Analysis</t>
  </si>
  <si>
    <t>Level 3: Synthesis/Evaluation</t>
  </si>
  <si>
    <r>
      <rPr>
        <sz val="12"/>
        <color rgb="FFFFC000"/>
        <rFont val="Arial Narrow"/>
        <family val="2"/>
      </rPr>
      <t>▪</t>
    </r>
    <r>
      <rPr>
        <sz val="12"/>
        <color rgb="FF00B0F0"/>
        <rFont val="Arial Narrow"/>
        <family val="2"/>
      </rPr>
      <t>▪</t>
    </r>
  </si>
  <si>
    <t>Level 1 &amp; 2</t>
  </si>
  <si>
    <r>
      <rPr>
        <sz val="12"/>
        <color rgb="FFFFC000"/>
        <rFont val="Arial Narrow"/>
        <family val="2"/>
      </rPr>
      <t>▪</t>
    </r>
    <r>
      <rPr>
        <sz val="12"/>
        <color rgb="FF00B050"/>
        <rFont val="Arial Narrow"/>
        <family val="2"/>
      </rPr>
      <t>▪</t>
    </r>
  </si>
  <si>
    <t>Level 1 &amp; 3</t>
  </si>
  <si>
    <r>
      <rPr>
        <sz val="12"/>
        <color rgb="FF00B0F0"/>
        <rFont val="Arial Narrow"/>
        <family val="2"/>
      </rPr>
      <t>▪</t>
    </r>
    <r>
      <rPr>
        <sz val="12"/>
        <color rgb="FF00B050"/>
        <rFont val="Arial Narrow"/>
        <family val="2"/>
      </rPr>
      <t>▪</t>
    </r>
  </si>
  <si>
    <t>Level 2 &amp; 3</t>
  </si>
  <si>
    <r>
      <t>▪</t>
    </r>
    <r>
      <rPr>
        <sz val="12"/>
        <color rgb="FF00B0F0"/>
        <rFont val="Arial Narrow"/>
        <family val="2"/>
      </rPr>
      <t>▪</t>
    </r>
    <r>
      <rPr>
        <sz val="12"/>
        <color rgb="FFFFC000"/>
        <rFont val="Arial Narrow"/>
        <family val="2"/>
      </rPr>
      <t>▪</t>
    </r>
  </si>
  <si>
    <t>Level 1, 2 &amp; 3</t>
  </si>
  <si>
    <t>Course</t>
  </si>
  <si>
    <t>Level of Learning</t>
  </si>
  <si>
    <t>Program Goal #</t>
  </si>
  <si>
    <t>Used for Program Assessment</t>
  </si>
  <si>
    <t>Formative / Summative</t>
  </si>
  <si>
    <t>Internal / External</t>
  </si>
  <si>
    <t>Name of Assignment or Learning Experience</t>
  </si>
  <si>
    <t>Assessment specifics including  rubric name , rubric sections, test name, test questions, and/or test question pools</t>
  </si>
  <si>
    <t>Performance Target</t>
  </si>
  <si>
    <t>Course Number</t>
  </si>
  <si>
    <t>01.01</t>
  </si>
  <si>
    <t>Course Outcome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</si>
  <si>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</si>
  <si>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</si>
  <si>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</si>
  <si>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</si>
  <si>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</si>
  <si>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</si>
  <si>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</si>
  <si>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</si>
  <si>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</si>
  <si>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</si>
  <si>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</si>
  <si>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</si>
  <si>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</si>
  <si>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</si>
  <si>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</si>
  <si>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</si>
  <si>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</si>
  <si>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</si>
  <si>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</si>
  <si>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</si>
  <si>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</si>
  <si>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</si>
  <si>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</si>
  <si>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</si>
  <si>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</si>
  <si>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</si>
  <si>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</si>
  <si>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03.09</t>
  </si>
  <si>
    <t>03.10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</si>
  <si>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</si>
  <si>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</si>
  <si>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</si>
  <si>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</si>
  <si>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</si>
  <si>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</si>
  <si>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</si>
  <si>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</si>
  <si>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</si>
  <si>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04.10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</si>
  <si>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</si>
  <si>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</si>
  <si>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</si>
  <si>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</si>
  <si>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</si>
  <si>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</si>
  <si>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</si>
  <si>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</si>
  <si>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05.09</t>
  </si>
  <si>
    <t>05.10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</si>
  <si>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</si>
  <si>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</si>
  <si>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</si>
  <si>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</si>
  <si>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</si>
  <si>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</si>
  <si>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</si>
  <si>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</si>
  <si>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</si>
  <si>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</si>
  <si>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</si>
  <si>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</si>
  <si>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</si>
  <si>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</si>
  <si>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</si>
  <si>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</si>
  <si>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</si>
  <si>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</si>
  <si>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</si>
  <si>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</si>
  <si>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</si>
  <si>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</si>
  <si>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</si>
  <si>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</si>
  <si>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</si>
  <si>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</si>
  <si>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</si>
  <si>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</si>
  <si>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</si>
  <si>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08.10</t>
  </si>
  <si>
    <t>09.01</t>
  </si>
  <si>
    <t>09.02</t>
  </si>
  <si>
    <t>09.03</t>
  </si>
  <si>
    <t>09.04</t>
  </si>
  <si>
    <t>09.05</t>
  </si>
  <si>
    <t>09.06</t>
  </si>
  <si>
    <t>09.07</t>
  </si>
  <si>
    <t>09.08</t>
  </si>
  <si>
    <t>09.09</t>
  </si>
  <si>
    <t>09.10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</si>
  <si>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</si>
  <si>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</si>
  <si>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</si>
  <si>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</si>
  <si>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</si>
  <si>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</si>
  <si>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</si>
  <si>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</si>
  <si>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</si>
  <si>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</si>
  <si>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</si>
  <si>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</si>
  <si>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</si>
  <si>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</si>
  <si>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</si>
  <si>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</si>
  <si>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</si>
  <si>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</si>
  <si>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</si>
  <si>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</si>
  <si>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</si>
  <si>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</si>
  <si>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</si>
  <si>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</si>
  <si>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</si>
  <si>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</si>
  <si>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</si>
  <si>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</si>
  <si>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</si>
  <si>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</si>
  <si>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</si>
  <si>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</si>
  <si>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</si>
  <si>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</si>
  <si>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</si>
  <si>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</si>
  <si>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</si>
  <si>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</si>
  <si>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13.09</t>
  </si>
  <si>
    <t>13.10</t>
  </si>
  <si>
    <t>14.01</t>
  </si>
  <si>
    <t>14.02</t>
  </si>
  <si>
    <t>14.03</t>
  </si>
  <si>
    <t>14.04</t>
  </si>
  <si>
    <t>14.05</t>
  </si>
  <si>
    <t>14.06</t>
  </si>
  <si>
    <t>14.07</t>
  </si>
  <si>
    <t>14.08</t>
  </si>
  <si>
    <t>14.09</t>
  </si>
  <si>
    <t>14.10</t>
  </si>
  <si>
    <t>15.01</t>
  </si>
  <si>
    <t>15.02</t>
  </si>
  <si>
    <t>15.03</t>
  </si>
  <si>
    <t>15.04</t>
  </si>
  <si>
    <t>15.05</t>
  </si>
  <si>
    <t>15.06</t>
  </si>
  <si>
    <t>15.07</t>
  </si>
  <si>
    <t>15.08</t>
  </si>
  <si>
    <t>15.09</t>
  </si>
  <si>
    <t>15.10</t>
  </si>
  <si>
    <t>16.01</t>
  </si>
  <si>
    <t>16.02</t>
  </si>
  <si>
    <t>16.03</t>
  </si>
  <si>
    <t>16.04</t>
  </si>
  <si>
    <t>16.05</t>
  </si>
  <si>
    <t>16.06</t>
  </si>
  <si>
    <t>16.07</t>
  </si>
  <si>
    <t>16.08</t>
  </si>
  <si>
    <t>16.09</t>
  </si>
  <si>
    <t>16.10</t>
  </si>
  <si>
    <t>17.01</t>
  </si>
  <si>
    <t>17.02</t>
  </si>
  <si>
    <t>17.03</t>
  </si>
  <si>
    <t>17.04</t>
  </si>
  <si>
    <t>17.05</t>
  </si>
  <si>
    <t>17.06</t>
  </si>
  <si>
    <t>17.07</t>
  </si>
  <si>
    <t>17.08</t>
  </si>
  <si>
    <t>17.09</t>
  </si>
  <si>
    <t>17.10</t>
  </si>
  <si>
    <t>18.01</t>
  </si>
  <si>
    <t>18.02</t>
  </si>
  <si>
    <t>18.03</t>
  </si>
  <si>
    <t>18.04</t>
  </si>
  <si>
    <t>18.05</t>
  </si>
  <si>
    <t>18.06</t>
  </si>
  <si>
    <t>18.07</t>
  </si>
  <si>
    <t>18.08</t>
  </si>
  <si>
    <t>18.09</t>
  </si>
  <si>
    <t>18.10</t>
  </si>
  <si>
    <t>19.01</t>
  </si>
  <si>
    <t>19.02</t>
  </si>
  <si>
    <t>19.03</t>
  </si>
  <si>
    <t>19.04</t>
  </si>
  <si>
    <t>19.05</t>
  </si>
  <si>
    <t>19.06</t>
  </si>
  <si>
    <t>19.07</t>
  </si>
  <si>
    <t>19.08</t>
  </si>
  <si>
    <t>19.09</t>
  </si>
  <si>
    <t>19.10</t>
  </si>
  <si>
    <t>20.01</t>
  </si>
  <si>
    <t>20.02</t>
  </si>
  <si>
    <t>20.03</t>
  </si>
  <si>
    <t>20.04</t>
  </si>
  <si>
    <t>20.05</t>
  </si>
  <si>
    <t>20.06</t>
  </si>
  <si>
    <t>20.07</t>
  </si>
  <si>
    <t>20.08</t>
  </si>
  <si>
    <t>20.09</t>
  </si>
  <si>
    <t>20.10</t>
  </si>
  <si>
    <t>Program Goal</t>
  </si>
  <si>
    <t>Course #</t>
  </si>
  <si>
    <t>Sub Section #</t>
  </si>
  <si>
    <t>Learning Outcome</t>
  </si>
  <si>
    <r>
      <t xml:space="preserve">Course Learning Outcome Results 
</t>
    </r>
    <r>
      <rPr>
        <sz val="10"/>
        <color theme="0"/>
        <rFont val="Arial Narrow"/>
        <family val="2"/>
      </rPr>
      <t>(Prior Three Academic Years When Available)</t>
    </r>
  </si>
  <si>
    <r>
      <t xml:space="preserve">Program Learning Outcome Results 
</t>
    </r>
    <r>
      <rPr>
        <sz val="10"/>
        <color theme="0"/>
        <rFont val="Arial Narrow"/>
        <family val="2"/>
      </rPr>
      <t>(Prior Three Academic Years When Available)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</si>
  <si>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</si>
  <si>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</si>
  <si>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</si>
  <si>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</si>
  <si>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</si>
  <si>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</si>
  <si>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</si>
  <si>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</si>
  <si>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</si>
  <si>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</si>
  <si>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Revenue</t>
  </si>
  <si>
    <t>Year 1</t>
  </si>
  <si>
    <t>Year 2</t>
  </si>
  <si>
    <t>Year 3</t>
  </si>
  <si>
    <t>Tuition Rate Per Credit</t>
  </si>
  <si>
    <t>Special Fees</t>
  </si>
  <si>
    <t>Student Credit Hours Earned</t>
  </si>
  <si>
    <t>Total Revenue Earned</t>
  </si>
  <si>
    <t>Expenditures</t>
  </si>
  <si>
    <t>FT Salaries Teaching</t>
  </si>
  <si>
    <t>Overload Stipends</t>
  </si>
  <si>
    <t>Adjunct Stipends</t>
  </si>
  <si>
    <t>Administrative Salaries</t>
  </si>
  <si>
    <t>Staff  Salaries</t>
  </si>
  <si>
    <t>Student Salaries</t>
  </si>
  <si>
    <t>Total Salaries</t>
  </si>
  <si>
    <t>Division Office</t>
  </si>
  <si>
    <t xml:space="preserve">Professional Development </t>
  </si>
  <si>
    <t>Professional Supplies</t>
  </si>
  <si>
    <t xml:space="preserve">Total Supplies </t>
  </si>
  <si>
    <t>Total Expenditures</t>
  </si>
  <si>
    <t>Net Surplice/Deficient</t>
  </si>
  <si>
    <t>Ratio: Revenue/Expenditure</t>
  </si>
  <si>
    <t>Ratio: Expenditure/Cr Hours</t>
  </si>
  <si>
    <t>Admissions, Enrollments, Retention, and Graduation</t>
  </si>
  <si>
    <t>Location</t>
  </si>
  <si>
    <t>Enrollment Goal</t>
  </si>
  <si>
    <t xml:space="preserve"> FTE</t>
  </si>
  <si>
    <t>HC</t>
  </si>
  <si>
    <t>Retention</t>
  </si>
  <si>
    <t>Graduation</t>
  </si>
  <si>
    <t>Macon</t>
  </si>
  <si>
    <t>Union</t>
  </si>
  <si>
    <t>Gill</t>
  </si>
  <si>
    <t>Maxine Smith</t>
  </si>
  <si>
    <t>Whitehaven</t>
  </si>
  <si>
    <t>DL</t>
  </si>
  <si>
    <t>Total</t>
  </si>
  <si>
    <t>Gender</t>
  </si>
  <si>
    <t>Female</t>
  </si>
  <si>
    <t>Male</t>
  </si>
  <si>
    <t>Totals</t>
  </si>
  <si>
    <t>Race</t>
  </si>
  <si>
    <t xml:space="preserve">Black </t>
  </si>
  <si>
    <t>White</t>
  </si>
  <si>
    <t xml:space="preserve">Other </t>
  </si>
  <si>
    <t>=SUM(F18:F20)</t>
  </si>
  <si>
    <t>Age</t>
  </si>
  <si>
    <t>20 or Less</t>
  </si>
  <si>
    <t>21 - 24</t>
  </si>
  <si>
    <t>25 - 34</t>
  </si>
  <si>
    <t>35 or Older</t>
  </si>
  <si>
    <t>Grade Distribution by Course</t>
  </si>
  <si>
    <t>Year</t>
  </si>
  <si>
    <t>Total Grades Reported</t>
  </si>
  <si>
    <t>F/FA</t>
  </si>
  <si>
    <t>D</t>
  </si>
  <si>
    <t>C</t>
  </si>
  <si>
    <t>B</t>
  </si>
  <si>
    <t>A</t>
  </si>
  <si>
    <t xml:space="preserve">% Scoring 
C or Better </t>
  </si>
  <si>
    <t>DFWI by Course</t>
  </si>
  <si>
    <t>Total Enrollments</t>
  </si>
  <si>
    <t>Drops</t>
  </si>
  <si>
    <t>Fail</t>
  </si>
  <si>
    <t>Withdraw</t>
  </si>
  <si>
    <t>Incomplete</t>
  </si>
  <si>
    <t>DFWI %</t>
  </si>
  <si>
    <t>Average Course Load Per Location</t>
  </si>
  <si>
    <t>Enrollments Per Course</t>
  </si>
  <si>
    <t># of Sections</t>
  </si>
  <si>
    <t>Average All Sections</t>
  </si>
  <si>
    <t>% Taught by FT Faculty Per Course and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</si>
</sst>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C000"/>
      <name val="Arial Narrow"/>
      <family val="2"/>
    </font>
    <font>
      <sz val="12"/>
      <color rgb="FF00B0F0"/>
      <name val="Arial Narrow"/>
      <family val="2"/>
    </font>
    <font>
      <sz val="12"/>
      <color rgb="FF00B050"/>
      <name val="Arial Narrow"/>
      <family val="2"/>
    </font>
    <font>
      <sz val="12"/>
      <color theme="1" tint="0.14999847407452621"/>
      <name val="Arial Narrow"/>
      <family val="2"/>
    </font>
    <font>
      <sz val="12"/>
      <name val="Arial Narrow"/>
      <family val="2"/>
    </font>
    <font>
      <sz val="10"/>
      <color theme="1" tint="0.34998626667073579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6"/>
      <color theme="0"/>
      <name val="Arial Narrow"/>
      <family val="2"/>
    </font>
    <font>
      <sz val="10"/>
      <color indexed="24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5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thin">
        <color indexed="64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indexed="64"/>
      </left>
      <right style="thin">
        <color indexed="64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indexed="64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thin">
        <color indexed="64"/>
      </right>
      <top/>
      <bottom style="medium">
        <color theme="0" tint="-0.1499374370555742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14993743705557422"/>
      </bottom>
      <diagonal/>
    </border>
    <border>
      <left style="thin">
        <color indexed="64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/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 style="medium">
        <color theme="0" tint="-0.14990691854609822"/>
      </bottom>
      <diagonal/>
    </border>
    <border>
      <left/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87640003662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90691854609822"/>
      </right>
      <top/>
      <bottom/>
      <diagonal/>
    </border>
    <border>
      <left style="medium">
        <color theme="0" tint="-0.14990691854609822"/>
      </left>
      <right/>
      <top/>
      <bottom style="medium">
        <color theme="0" tint="-0.14990691854609822"/>
      </bottom>
      <diagonal/>
    </border>
    <border>
      <left/>
      <right/>
      <top/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 style="medium">
        <color theme="0" tint="-0.14990691854609822"/>
      </right>
      <top/>
      <bottom style="medium">
        <color theme="0" tint="-0.149906918546098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thin">
        <color indexed="64"/>
      </bottom>
      <diagonal/>
    </border>
    <border>
      <left style="thin">
        <color indexed="64"/>
      </left>
      <right style="medium">
        <color theme="0" tint="-0.14990691854609822"/>
      </right>
      <top style="thin">
        <color indexed="64"/>
      </top>
      <bottom/>
      <diagonal/>
    </border>
    <border>
      <left style="medium">
        <color theme="0" tint="-0.14990691854609822"/>
      </left>
      <right style="medium">
        <color theme="0" tint="-0.14990691854609822"/>
      </right>
      <top style="thin">
        <color indexed="64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thin">
        <color indexed="64"/>
      </right>
      <top style="thin">
        <color indexed="64"/>
      </top>
      <bottom style="medium">
        <color theme="0" tint="-0.14990691854609822"/>
      </bottom>
      <diagonal/>
    </border>
    <border>
      <left style="thin">
        <color indexed="64"/>
      </left>
      <right style="medium">
        <color theme="0" tint="-0.14990691854609822"/>
      </right>
      <top/>
      <bottom/>
      <diagonal/>
    </border>
    <border>
      <left style="medium">
        <color theme="0" tint="-0.14990691854609822"/>
      </left>
      <right style="thin">
        <color indexed="64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indexed="64"/>
      </left>
      <right style="medium">
        <color theme="0" tint="-0.14990691854609822"/>
      </right>
      <top/>
      <bottom style="thin">
        <color indexed="64"/>
      </bottom>
      <diagonal/>
    </border>
    <border>
      <left style="medium">
        <color theme="0" tint="-0.14990691854609822"/>
      </left>
      <right style="thin">
        <color indexed="64"/>
      </right>
      <top style="medium">
        <color theme="0" tint="-0.14990691854609822"/>
      </top>
      <bottom style="thin">
        <color indexed="64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87640003662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 style="medium">
        <color theme="0" tint="-0.1498764000366222"/>
      </right>
      <top style="thin">
        <color indexed="64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0691854609822"/>
      </top>
      <bottom style="thin">
        <color indexed="64"/>
      </bottom>
      <diagonal/>
    </border>
    <border>
      <left style="medium">
        <color theme="0" tint="-0.1498764000366222"/>
      </left>
      <right style="medium">
        <color theme="0" tint="-0.14990691854609822"/>
      </right>
      <top style="thin">
        <color indexed="64"/>
      </top>
      <bottom style="medium">
        <color theme="0" tint="-0.14990691854609822"/>
      </bottom>
      <diagonal/>
    </border>
    <border>
      <left style="medium">
        <color theme="0" tint="-0.1498764000366222"/>
      </left>
      <right style="medium">
        <color theme="0" tint="-0.14990691854609822"/>
      </right>
      <top style="medium">
        <color theme="0" tint="-0.14990691854609822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/>
    <xf numFmtId="0" fontId="0" fillId="0" borderId="0" xfId="0" applyAlignment="1"/>
    <xf numFmtId="0" fontId="0" fillId="7" borderId="13" xfId="0" applyFill="1" applyBorder="1"/>
    <xf numFmtId="0" fontId="0" fillId="7" borderId="0" xfId="0" applyFill="1" applyBorder="1"/>
    <xf numFmtId="0" fontId="0" fillId="7" borderId="14" xfId="0" applyFill="1" applyBorder="1"/>
    <xf numFmtId="0" fontId="2" fillId="7" borderId="15" xfId="0" applyFont="1" applyFill="1" applyBorder="1" applyAlignment="1">
      <alignment horizontal="right"/>
    </xf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3" xfId="0" applyFill="1" applyBorder="1" applyAlignment="1">
      <alignment wrapText="1"/>
    </xf>
    <xf numFmtId="0" fontId="5" fillId="0" borderId="0" xfId="0" applyFont="1"/>
    <xf numFmtId="0" fontId="7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49" fontId="5" fillId="0" borderId="0" xfId="0" applyNumberFormat="1" applyFont="1"/>
    <xf numFmtId="1" fontId="5" fillId="0" borderId="0" xfId="0" applyNumberFormat="1" applyFont="1"/>
    <xf numFmtId="0" fontId="5" fillId="0" borderId="19" xfId="0" applyFont="1" applyBorder="1"/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/>
    </xf>
    <xf numFmtId="0" fontId="6" fillId="0" borderId="21" xfId="0" applyFont="1" applyBorder="1"/>
    <xf numFmtId="0" fontId="6" fillId="0" borderId="20" xfId="0" applyFont="1" applyBorder="1"/>
    <xf numFmtId="49" fontId="5" fillId="3" borderId="21" xfId="0" applyNumberFormat="1" applyFont="1" applyFill="1" applyBorder="1" applyAlignment="1">
      <alignment horizontal="center"/>
    </xf>
    <xf numFmtId="0" fontId="5" fillId="0" borderId="21" xfId="0" applyFont="1" applyBorder="1"/>
    <xf numFmtId="49" fontId="5" fillId="6" borderId="21" xfId="0" applyNumberFormat="1" applyFont="1" applyFill="1" applyBorder="1" applyAlignment="1">
      <alignment horizontal="center"/>
    </xf>
    <xf numFmtId="49" fontId="11" fillId="0" borderId="0" xfId="0" applyNumberFormat="1" applyFont="1"/>
    <xf numFmtId="0" fontId="11" fillId="0" borderId="0" xfId="0" applyFont="1"/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/>
    </xf>
    <xf numFmtId="49" fontId="10" fillId="5" borderId="2" xfId="0" applyNumberFormat="1" applyFont="1" applyFill="1" applyBorder="1" applyAlignment="1">
      <alignment horizont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9" fontId="5" fillId="0" borderId="21" xfId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" fontId="5" fillId="0" borderId="21" xfId="1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9" xfId="0" applyFont="1" applyBorder="1" applyAlignment="1"/>
    <xf numFmtId="0" fontId="5" fillId="3" borderId="21" xfId="0" applyFont="1" applyFill="1" applyBorder="1" applyAlignment="1">
      <alignment horizontal="center" wrapText="1"/>
    </xf>
    <xf numFmtId="0" fontId="5" fillId="6" borderId="2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3" borderId="20" xfId="0" applyFont="1" applyFill="1" applyBorder="1" applyAlignment="1">
      <alignment horizontal="center" wrapText="1"/>
    </xf>
    <xf numFmtId="0" fontId="5" fillId="5" borderId="0" xfId="0" applyFont="1" applyFill="1" applyBorder="1"/>
    <xf numFmtId="0" fontId="5" fillId="0" borderId="2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5" fillId="0" borderId="26" xfId="1" applyFont="1" applyBorder="1" applyAlignment="1">
      <alignment horizontal="center"/>
    </xf>
    <xf numFmtId="0" fontId="13" fillId="2" borderId="21" xfId="0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44" fontId="0" fillId="0" borderId="0" xfId="2" applyFont="1"/>
    <xf numFmtId="2" fontId="0" fillId="0" borderId="33" xfId="0" applyNumberFormat="1" applyBorder="1"/>
    <xf numFmtId="164" fontId="0" fillId="0" borderId="0" xfId="2" applyNumberFormat="1" applyFont="1"/>
    <xf numFmtId="164" fontId="0" fillId="0" borderId="17" xfId="2" applyNumberFormat="1" applyFont="1" applyBorder="1"/>
    <xf numFmtId="164" fontId="0" fillId="0" borderId="0" xfId="0" applyNumberFormat="1"/>
    <xf numFmtId="164" fontId="0" fillId="0" borderId="17" xfId="0" applyNumberFormat="1" applyBorder="1"/>
    <xf numFmtId="0" fontId="0" fillId="3" borderId="0" xfId="0" applyFill="1"/>
    <xf numFmtId="0" fontId="0" fillId="3" borderId="0" xfId="0" applyFill="1" applyBorder="1"/>
    <xf numFmtId="0" fontId="0" fillId="3" borderId="17" xfId="0" applyFill="1" applyBorder="1"/>
    <xf numFmtId="0" fontId="0" fillId="3" borderId="0" xfId="0" applyFill="1" applyAlignment="1">
      <alignment horizontal="center"/>
    </xf>
    <xf numFmtId="0" fontId="0" fillId="5" borderId="0" xfId="0" applyFill="1"/>
    <xf numFmtId="0" fontId="19" fillId="9" borderId="17" xfId="0" applyFont="1" applyFill="1" applyBorder="1"/>
    <xf numFmtId="0" fontId="19" fillId="9" borderId="33" xfId="0" applyFont="1" applyFill="1" applyBorder="1"/>
    <xf numFmtId="44" fontId="0" fillId="10" borderId="0" xfId="2" applyNumberFormat="1" applyFont="1" applyFill="1"/>
    <xf numFmtId="164" fontId="0" fillId="10" borderId="0" xfId="2" applyNumberFormat="1" applyFont="1" applyFill="1" applyBorder="1"/>
    <xf numFmtId="1" fontId="0" fillId="10" borderId="17" xfId="2" applyNumberFormat="1" applyFont="1" applyFill="1" applyBorder="1"/>
    <xf numFmtId="164" fontId="0" fillId="10" borderId="0" xfId="2" applyNumberFormat="1" applyFont="1" applyFill="1"/>
    <xf numFmtId="165" fontId="0" fillId="10" borderId="0" xfId="2" applyNumberFormat="1" applyFont="1" applyFill="1"/>
    <xf numFmtId="165" fontId="0" fillId="10" borderId="17" xfId="2" applyNumberFormat="1" applyFont="1" applyFill="1" applyBorder="1"/>
    <xf numFmtId="43" fontId="0" fillId="10" borderId="0" xfId="2" applyNumberFormat="1" applyFont="1" applyFill="1"/>
    <xf numFmtId="43" fontId="0" fillId="10" borderId="17" xfId="2" applyNumberFormat="1" applyFont="1" applyFill="1" applyBorder="1"/>
    <xf numFmtId="0" fontId="5" fillId="3" borderId="32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0" borderId="34" xfId="0" applyFont="1" applyBorder="1"/>
    <xf numFmtId="9" fontId="5" fillId="0" borderId="34" xfId="1" applyFont="1" applyBorder="1" applyAlignment="1">
      <alignment horizontal="center"/>
    </xf>
    <xf numFmtId="0" fontId="5" fillId="0" borderId="36" xfId="0" applyFont="1" applyBorder="1"/>
    <xf numFmtId="0" fontId="4" fillId="2" borderId="31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/>
    </xf>
    <xf numFmtId="1" fontId="4" fillId="2" borderId="31" xfId="0" applyNumberFormat="1" applyFont="1" applyFill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1" fontId="5" fillId="0" borderId="36" xfId="1" applyNumberFormat="1" applyFont="1" applyBorder="1" applyAlignment="1">
      <alignment horizontal="center"/>
    </xf>
    <xf numFmtId="9" fontId="5" fillId="0" borderId="37" xfId="1" applyNumberFormat="1" applyFont="1" applyBorder="1" applyAlignment="1">
      <alignment horizontal="center"/>
    </xf>
    <xf numFmtId="9" fontId="5" fillId="0" borderId="39" xfId="1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5" fillId="0" borderId="34" xfId="1" applyNumberFormat="1" applyFont="1" applyBorder="1" applyAlignment="1">
      <alignment horizontal="center"/>
    </xf>
    <xf numFmtId="9" fontId="5" fillId="0" borderId="41" xfId="1" applyNumberFormat="1" applyFont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9" fontId="5" fillId="0" borderId="47" xfId="1" applyFont="1" applyBorder="1" applyAlignment="1">
      <alignment horizontal="center"/>
    </xf>
    <xf numFmtId="9" fontId="5" fillId="0" borderId="36" xfId="1" applyFont="1" applyBorder="1" applyAlignment="1">
      <alignment horizontal="center"/>
    </xf>
    <xf numFmtId="9" fontId="5" fillId="0" borderId="48" xfId="1" applyFont="1" applyBorder="1" applyAlignment="1">
      <alignment horizontal="center"/>
    </xf>
    <xf numFmtId="9" fontId="5" fillId="3" borderId="37" xfId="1" applyFont="1" applyFill="1" applyBorder="1" applyAlignment="1">
      <alignment horizontal="center"/>
    </xf>
    <xf numFmtId="9" fontId="5" fillId="3" borderId="39" xfId="1" applyFont="1" applyFill="1" applyBorder="1" applyAlignment="1">
      <alignment horizontal="center"/>
    </xf>
    <xf numFmtId="9" fontId="5" fillId="3" borderId="41" xfId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left" vertical="top" wrapText="1" indent="2"/>
    </xf>
    <xf numFmtId="0" fontId="0" fillId="7" borderId="0" xfId="0" applyFill="1" applyBorder="1" applyAlignment="1">
      <alignment horizontal="left" vertical="top" wrapText="1" indent="2"/>
    </xf>
    <xf numFmtId="0" fontId="0" fillId="7" borderId="14" xfId="0" applyFill="1" applyBorder="1" applyAlignment="1">
      <alignment horizontal="left" vertical="top" wrapText="1" indent="2"/>
    </xf>
    <xf numFmtId="0" fontId="0" fillId="5" borderId="1" xfId="0" applyFill="1" applyBorder="1" applyAlignment="1">
      <alignment horizontal="left"/>
    </xf>
    <xf numFmtId="0" fontId="3" fillId="8" borderId="19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49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wrapText="1"/>
    </xf>
    <xf numFmtId="0" fontId="5" fillId="3" borderId="38" xfId="0" applyFont="1" applyFill="1" applyBorder="1" applyAlignment="1">
      <alignment horizontal="center" wrapText="1"/>
    </xf>
    <xf numFmtId="0" fontId="5" fillId="3" borderId="40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</cellXfs>
  <cellStyles count="7">
    <cellStyle name="Comma 2" xfId="6"/>
    <cellStyle name="Comma0" xfId="3"/>
    <cellStyle name="Currency" xfId="2" builtinId="4"/>
    <cellStyle name="Currency 2" xfId="5"/>
    <cellStyle name="Normal" xfId="0" builtinId="0"/>
    <cellStyle name="Normal 2" xfId="4"/>
    <cellStyle name="Percent" xfId="1" builtinId="5"/>
  </cellStyles>
  <dxfs count="0"/>
  <tableStyles count="1" defaultTableStyle="TableStyleMedium2" defaultPivotStyle="PivotStyleLight16">
    <tableStyle name="PivotTable Style 1" table="0" count="0"/>
  </tableStyles>
  <colors>
    <mruColors>
      <color rgb="FF002065"/>
      <color rgb="FFFF9966"/>
      <color rgb="FFDFC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9" Type="http://schemas.openxmlformats.org/officeDocument/2006/relationships/customXml" Target="../customXml/item2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38" Type="http://schemas.openxmlformats.org/officeDocument/2006/relationships/customXml" Target="../customXml/item21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37" Type="http://schemas.openxmlformats.org/officeDocument/2006/relationships/customXml" Target="../customXml/item20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36" Type="http://schemas.openxmlformats.org/officeDocument/2006/relationships/customXml" Target="../customXml/item19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35" Type="http://schemas.openxmlformats.org/officeDocument/2006/relationships/customXml" Target="../customXml/item1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 vs</a:t>
            </a:r>
            <a:r>
              <a:rPr lang="en-US" baseline="0"/>
              <a:t> Total </a:t>
            </a:r>
            <a:r>
              <a:rPr lang="en-US"/>
              <a:t>Expenditures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Financials!$A$6</c:f>
              <c:strCache>
                <c:ptCount val="1"/>
                <c:pt idx="0">
                  <c:v>Total Revenue Earned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Financials!$B$2:$D$2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Financials!$B$6:$D$6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67-4C4B-B60B-DABE32C2F2DF}"/>
            </c:ext>
          </c:extLst>
        </c:ser>
        <c:ser>
          <c:idx val="4"/>
          <c:order val="4"/>
          <c:tx>
            <c:strRef>
              <c:f>Financials!$A$23</c:f>
              <c:strCache>
                <c:ptCount val="1"/>
                <c:pt idx="0">
                  <c:v>Total Expenditures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Financials!$B$2:$D$2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Financials!$B$23:$D$23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067-4C4B-B60B-DABE32C2F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3992"/>
        <c:axId val="4935643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Financials!$A$3</c15:sqref>
                        </c15:formulaRef>
                      </c:ext>
                    </c:extLst>
                    <c:strCache>
                      <c:ptCount val="1"/>
                      <c:pt idx="0">
                        <c:v>Tuition Rate Per Credit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Financials!$B$2:$D$2</c15:sqref>
                        </c15:formulaRef>
                      </c:ext>
                    </c:extLst>
                    <c:strCache>
                      <c:ptCount val="3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Financials!$B$3:$D$3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6-D067-4C4B-B60B-DABE32C2F2D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Financials!$A$4</c15:sqref>
                        </c15:formulaRef>
                      </c:ext>
                    </c:extLst>
                    <c:strCache>
                      <c:ptCount val="1"/>
                      <c:pt idx="0">
                        <c:v>Special Fees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Financials!$B$2:$D$2</c15:sqref>
                        </c15:formulaRef>
                      </c:ext>
                    </c:extLst>
                    <c:strCache>
                      <c:ptCount val="3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Financials!$B$4:$D$4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67-4C4B-B60B-DABE32C2F2D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Financials!$A$5</c15:sqref>
                        </c15:formulaRef>
                      </c:ext>
                    </c:extLst>
                    <c:strCache>
                      <c:ptCount val="1"/>
                      <c:pt idx="0">
                        <c:v>Student Credit Hours Earned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Financials!$B$2:$D$2</c15:sqref>
                        </c15:formulaRef>
                      </c:ext>
                    </c:extLst>
                    <c:strCache>
                      <c:ptCount val="3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Financials!$B$5:$D$5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67-4C4B-B60B-DABE32C2F2DF}"/>
                  </c:ext>
                </c:extLst>
              </c15:ser>
            </c15:filteredLineSeries>
          </c:ext>
        </c:extLst>
      </c:lineChart>
      <c:catAx>
        <c:axId val="49356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564320"/>
        <c:crosses val="autoZero"/>
        <c:auto val="1"/>
        <c:lblAlgn val="ctr"/>
        <c:lblOffset val="100"/>
        <c:noMultiLvlLbl val="0"/>
      </c:catAx>
      <c:valAx>
        <c:axId val="49356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563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 vs</a:t>
            </a:r>
            <a:r>
              <a:rPr lang="en-US" baseline="0"/>
              <a:t> Total </a:t>
            </a:r>
            <a:r>
              <a:rPr lang="en-US"/>
              <a:t>Salaries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Financials!$A$6</c:f>
              <c:strCache>
                <c:ptCount val="1"/>
                <c:pt idx="0">
                  <c:v>Total Revenue Earned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Financials!$B$2:$D$2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Financials!$B$6:$D$6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20-4642-9EE1-3D808E7EB960}"/>
            </c:ext>
          </c:extLst>
        </c:ser>
        <c:ser>
          <c:idx val="4"/>
          <c:order val="4"/>
          <c:tx>
            <c:strRef>
              <c:f>Financials!$A$16</c:f>
              <c:strCache>
                <c:ptCount val="1"/>
                <c:pt idx="0">
                  <c:v>Total Salaries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Financials!$B$2:$D$2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Financials!$B$16:$D$16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0-4642-9EE1-3D808E7E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3992"/>
        <c:axId val="4935643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Financials!$A$3</c15:sqref>
                        </c15:formulaRef>
                      </c:ext>
                    </c:extLst>
                    <c:strCache>
                      <c:ptCount val="1"/>
                      <c:pt idx="0">
                        <c:v>Tuition Rate Per Credit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Financials!$B$2:$D$2</c15:sqref>
                        </c15:formulaRef>
                      </c:ext>
                    </c:extLst>
                    <c:strCache>
                      <c:ptCount val="3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Financials!$B$3:$D$3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620-4642-9EE1-3D808E7EB96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Financials!$A$4</c15:sqref>
                        </c15:formulaRef>
                      </c:ext>
                    </c:extLst>
                    <c:strCache>
                      <c:ptCount val="1"/>
                      <c:pt idx="0">
                        <c:v>Special Fees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Financials!$B$2:$D$2</c15:sqref>
                        </c15:formulaRef>
                      </c:ext>
                    </c:extLst>
                    <c:strCache>
                      <c:ptCount val="3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Financials!$B$4:$D$4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20-4642-9EE1-3D808E7EB96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Financials!$A$5</c15:sqref>
                        </c15:formulaRef>
                      </c:ext>
                    </c:extLst>
                    <c:strCache>
                      <c:ptCount val="1"/>
                      <c:pt idx="0">
                        <c:v>Student Credit Hours Earned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Financials!$B$2:$D$2</c15:sqref>
                        </c15:formulaRef>
                      </c:ext>
                    </c:extLst>
                    <c:strCache>
                      <c:ptCount val="3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Financials!$B$5:$D$5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20-4642-9EE1-3D808E7EB96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Financials!$A$23</c15:sqref>
                        </c15:formulaRef>
                      </c:ext>
                    </c:extLst>
                    <c:strCache>
                      <c:ptCount val="1"/>
                      <c:pt idx="0">
                        <c:v>Total Expenditures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Financials!$B$2:$D$2</c15:sqref>
                        </c15:formulaRef>
                      </c:ext>
                    </c:extLst>
                    <c:strCache>
                      <c:ptCount val="3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Financials!$B$23:$D$23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620-4642-9EE1-3D808E7EB960}"/>
                  </c:ext>
                </c:extLst>
              </c15:ser>
            </c15:filteredLineSeries>
          </c:ext>
        </c:extLst>
      </c:lineChart>
      <c:catAx>
        <c:axId val="49356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564320"/>
        <c:crosses val="autoZero"/>
        <c:auto val="1"/>
        <c:lblAlgn val="ctr"/>
        <c:lblOffset val="100"/>
        <c:noMultiLvlLbl val="0"/>
      </c:catAx>
      <c:valAx>
        <c:axId val="49356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563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Outcomes Mapping'!A1"/><Relationship Id="rId7" Type="http://schemas.openxmlformats.org/officeDocument/2006/relationships/hyperlink" Target="#'Course Enrollments'!A1"/><Relationship Id="rId2" Type="http://schemas.openxmlformats.org/officeDocument/2006/relationships/hyperlink" Target="#'Curriculum Mapping'!A1"/><Relationship Id="rId1" Type="http://schemas.openxmlformats.org/officeDocument/2006/relationships/hyperlink" Target="#'Prior APR'!A1"/><Relationship Id="rId6" Type="http://schemas.openxmlformats.org/officeDocument/2006/relationships/hyperlink" Target="#'Grade Distribution'!A1"/><Relationship Id="rId11" Type="http://schemas.openxmlformats.org/officeDocument/2006/relationships/hyperlink" Target="#Financials!A1"/><Relationship Id="rId5" Type="http://schemas.openxmlformats.org/officeDocument/2006/relationships/hyperlink" Target="#DFWI!A1"/><Relationship Id="rId10" Type="http://schemas.openxmlformats.org/officeDocument/2006/relationships/hyperlink" Target="#'% FT Faculty'!A1"/><Relationship Id="rId4" Type="http://schemas.openxmlformats.org/officeDocument/2006/relationships/hyperlink" Target="#Enrollments!A1"/><Relationship Id="rId9" Type="http://schemas.openxmlformats.org/officeDocument/2006/relationships/hyperlink" Target="#'Evidence of Student Learning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Main Page'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ain Page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0</xdr:row>
      <xdr:rowOff>0</xdr:rowOff>
    </xdr:from>
    <xdr:to>
      <xdr:col>11</xdr:col>
      <xdr:colOff>28574</xdr:colOff>
      <xdr:row>8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61949" y="371475"/>
          <a:ext cx="7762875" cy="1543050"/>
        </a:xfrm>
        <a:prstGeom prst="rect">
          <a:avLst/>
        </a:prstGeom>
        <a:solidFill>
          <a:srgbClr val="00206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  <a:softEdge rad="127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</xdr:col>
      <xdr:colOff>638175</xdr:colOff>
      <xdr:row>22</xdr:row>
      <xdr:rowOff>167640</xdr:rowOff>
    </xdr:from>
    <xdr:to>
      <xdr:col>5</xdr:col>
      <xdr:colOff>590550</xdr:colOff>
      <xdr:row>24</xdr:row>
      <xdr:rowOff>152400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9175" y="4653915"/>
          <a:ext cx="3200400" cy="36576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Prior APR</a:t>
          </a:r>
        </a:p>
      </xdr:txBody>
    </xdr:sp>
    <xdr:clientData/>
  </xdr:twoCellAnchor>
  <xdr:twoCellAnchor>
    <xdr:from>
      <xdr:col>1</xdr:col>
      <xdr:colOff>628650</xdr:colOff>
      <xdr:row>25</xdr:row>
      <xdr:rowOff>35378</xdr:rowOff>
    </xdr:from>
    <xdr:to>
      <xdr:col>5</xdr:col>
      <xdr:colOff>581025</xdr:colOff>
      <xdr:row>27</xdr:row>
      <xdr:rowOff>20138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9650" y="5093153"/>
          <a:ext cx="3200400" cy="36576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Curriculum Mapping</a:t>
          </a:r>
        </a:p>
      </xdr:txBody>
    </xdr:sp>
    <xdr:clientData/>
  </xdr:twoCellAnchor>
  <xdr:twoCellAnchor>
    <xdr:from>
      <xdr:col>1</xdr:col>
      <xdr:colOff>638175</xdr:colOff>
      <xdr:row>27</xdr:row>
      <xdr:rowOff>93616</xdr:rowOff>
    </xdr:from>
    <xdr:to>
      <xdr:col>5</xdr:col>
      <xdr:colOff>590550</xdr:colOff>
      <xdr:row>29</xdr:row>
      <xdr:rowOff>78376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19175" y="5532391"/>
          <a:ext cx="3200400" cy="36576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Outcomes Mapping</a:t>
          </a:r>
        </a:p>
      </xdr:txBody>
    </xdr:sp>
    <xdr:clientData/>
  </xdr:twoCellAnchor>
  <xdr:twoCellAnchor>
    <xdr:from>
      <xdr:col>6</xdr:col>
      <xdr:colOff>104775</xdr:colOff>
      <xdr:row>22</xdr:row>
      <xdr:rowOff>175260</xdr:rowOff>
    </xdr:from>
    <xdr:to>
      <xdr:col>10</xdr:col>
      <xdr:colOff>266700</xdr:colOff>
      <xdr:row>24</xdr:row>
      <xdr:rowOff>160020</xdr:rowOff>
    </xdr:to>
    <xdr:sp macro="" textlink="">
      <xdr:nvSpPr>
        <xdr:cNvPr id="6" name="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94835" y="4511040"/>
          <a:ext cx="3270885" cy="35052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Enrollments</a:t>
          </a:r>
        </a:p>
      </xdr:txBody>
    </xdr:sp>
    <xdr:clientData/>
  </xdr:twoCellAnchor>
  <xdr:twoCellAnchor>
    <xdr:from>
      <xdr:col>6</xdr:col>
      <xdr:colOff>104775</xdr:colOff>
      <xdr:row>25</xdr:row>
      <xdr:rowOff>35378</xdr:rowOff>
    </xdr:from>
    <xdr:to>
      <xdr:col>10</xdr:col>
      <xdr:colOff>266700</xdr:colOff>
      <xdr:row>27</xdr:row>
      <xdr:rowOff>20138</xdr:rowOff>
    </xdr:to>
    <xdr:sp macro="" textlink="">
      <xdr:nvSpPr>
        <xdr:cNvPr id="7" name="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43400" y="5093153"/>
          <a:ext cx="3200400" cy="36576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DFWI</a:t>
          </a:r>
        </a:p>
      </xdr:txBody>
    </xdr:sp>
    <xdr:clientData/>
  </xdr:twoCellAnchor>
  <xdr:twoCellAnchor>
    <xdr:from>
      <xdr:col>6</xdr:col>
      <xdr:colOff>104775</xdr:colOff>
      <xdr:row>27</xdr:row>
      <xdr:rowOff>93616</xdr:rowOff>
    </xdr:from>
    <xdr:to>
      <xdr:col>10</xdr:col>
      <xdr:colOff>266700</xdr:colOff>
      <xdr:row>29</xdr:row>
      <xdr:rowOff>78376</xdr:rowOff>
    </xdr:to>
    <xdr:sp macro="" textlink="">
      <xdr:nvSpPr>
        <xdr:cNvPr id="8" name="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343400" y="5532391"/>
          <a:ext cx="3200400" cy="36576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Grade Distribution</a:t>
          </a:r>
        </a:p>
      </xdr:txBody>
    </xdr:sp>
    <xdr:clientData/>
  </xdr:twoCellAnchor>
  <xdr:twoCellAnchor>
    <xdr:from>
      <xdr:col>6</xdr:col>
      <xdr:colOff>104775</xdr:colOff>
      <xdr:row>29</xdr:row>
      <xdr:rowOff>151856</xdr:rowOff>
    </xdr:from>
    <xdr:to>
      <xdr:col>10</xdr:col>
      <xdr:colOff>266700</xdr:colOff>
      <xdr:row>31</xdr:row>
      <xdr:rowOff>136616</xdr:rowOff>
    </xdr:to>
    <xdr:sp macro="" textlink="">
      <xdr:nvSpPr>
        <xdr:cNvPr id="9" name="Rectangl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343400" y="5971631"/>
          <a:ext cx="3200400" cy="36576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Course Enrollments</a:t>
          </a:r>
        </a:p>
      </xdr:txBody>
    </xdr:sp>
    <xdr:clientData/>
  </xdr:twoCellAnchor>
  <xdr:twoCellAnchor>
    <xdr:from>
      <xdr:col>1</xdr:col>
      <xdr:colOff>1398269</xdr:colOff>
      <xdr:row>2</xdr:row>
      <xdr:rowOff>125730</xdr:rowOff>
    </xdr:from>
    <xdr:to>
      <xdr:col>10</xdr:col>
      <xdr:colOff>84454</xdr:colOff>
      <xdr:row>6</xdr:row>
      <xdr:rowOff>76200</xdr:rowOff>
    </xdr:to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86889" y="491490"/>
          <a:ext cx="5696585" cy="68199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914400" marR="0" algn="r">
            <a:lnSpc>
              <a:spcPct val="107000"/>
            </a:lnSpc>
            <a:spcBef>
              <a:spcPts val="0"/>
            </a:spcBef>
            <a:spcAft>
              <a:spcPts val="1800"/>
            </a:spcAft>
          </a:pPr>
          <a:r>
            <a:rPr lang="en-US" sz="2800">
              <a:solidFill>
                <a:srgbClr val="FFFFFF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Academic Program Review</a:t>
          </a:r>
          <a:r>
            <a:rPr lang="en-US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409575</xdr:colOff>
      <xdr:row>1</xdr:row>
      <xdr:rowOff>19049</xdr:rowOff>
    </xdr:from>
    <xdr:to>
      <xdr:col>3</xdr:col>
      <xdr:colOff>76200</xdr:colOff>
      <xdr:row>8</xdr:row>
      <xdr:rowOff>238124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90575" y="209549"/>
          <a:ext cx="1695450" cy="1552575"/>
        </a:xfrm>
        <a:prstGeom prst="rect">
          <a:avLst/>
        </a:prstGeom>
        <a:solidFill>
          <a:schemeClr val="bg1"/>
        </a:solidFill>
        <a:ln w="9525">
          <a:solidFill>
            <a:schemeClr val="bg1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  <a:softEdge rad="12700"/>
        </a:effectLst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485775</xdr:colOff>
      <xdr:row>1</xdr:row>
      <xdr:rowOff>9525</xdr:rowOff>
    </xdr:from>
    <xdr:to>
      <xdr:col>2</xdr:col>
      <xdr:colOff>590550</xdr:colOff>
      <xdr:row>8</xdr:row>
      <xdr:rowOff>200025</xdr:rowOff>
    </xdr:to>
    <xdr:pic>
      <xdr:nvPicPr>
        <xdr:cNvPr id="15" name="Picture 14" descr="C:\Users\cmlabruzzo\AppData\Local\Microsoft\Windows\INetCache\Content.Word\saluqis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00025"/>
          <a:ext cx="1524000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641985</xdr:colOff>
      <xdr:row>29</xdr:row>
      <xdr:rowOff>151854</xdr:rowOff>
    </xdr:from>
    <xdr:to>
      <xdr:col>5</xdr:col>
      <xdr:colOff>594360</xdr:colOff>
      <xdr:row>31</xdr:row>
      <xdr:rowOff>136614</xdr:rowOff>
    </xdr:to>
    <xdr:sp macro="" textlink="">
      <xdr:nvSpPr>
        <xdr:cNvPr id="23" name="Rectangl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22985" y="5971629"/>
          <a:ext cx="3200400" cy="36576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Evidence of Student Learning</a:t>
          </a:r>
        </a:p>
      </xdr:txBody>
    </xdr:sp>
    <xdr:clientData/>
  </xdr:twoCellAnchor>
  <xdr:twoCellAnchor>
    <xdr:from>
      <xdr:col>1</xdr:col>
      <xdr:colOff>293370</xdr:colOff>
      <xdr:row>13</xdr:row>
      <xdr:rowOff>114300</xdr:rowOff>
    </xdr:from>
    <xdr:to>
      <xdr:col>10</xdr:col>
      <xdr:colOff>807720</xdr:colOff>
      <xdr:row>22</xdr:row>
      <xdr:rowOff>175260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1990" y="2788920"/>
          <a:ext cx="7524750" cy="1722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Southwest Tennessee Academic Program Review (APR) is a systematic process used to analyze and document the ways in which we are serving our community and fulfilling our institutional mission. The review provides a foundation for understanding program strengths and allows recommendations to bring about change. Southwest Tennessee initiates an APR for each program on a three-year rotating cycle. The APR requires the reviewer to examine the following areas to determine the relationship between the program and the university’s mission: Previous APR (If Any); Curriculum and Assessment Mapping; Evidence of Student Learning; Student Satisfaction; Faculty Usage and Development; Recruitment; Financials;</a:t>
          </a:r>
          <a:r>
            <a:rPr lang="en-US" sz="1100" baseline="0"/>
            <a:t> </a:t>
          </a:r>
          <a:r>
            <a:rPr lang="en-US" sz="1100"/>
            <a:t>Enrollment; Retention and Graduation; Class Offerings; Industry Trends and Innovations; Competitors; Employment Forecasts; and Recommendations and Next Actions. The following spreadsheet tabs are intended to be a appendage to the APR Plan and provides a starting point to begin gathering data needed in the APR analysis. </a:t>
          </a:r>
        </a:p>
      </xdr:txBody>
    </xdr:sp>
    <xdr:clientData/>
  </xdr:twoCellAnchor>
  <xdr:twoCellAnchor>
    <xdr:from>
      <xdr:col>6</xdr:col>
      <xdr:colOff>99060</xdr:colOff>
      <xdr:row>32</xdr:row>
      <xdr:rowOff>22860</xdr:rowOff>
    </xdr:from>
    <xdr:to>
      <xdr:col>10</xdr:col>
      <xdr:colOff>260985</xdr:colOff>
      <xdr:row>34</xdr:row>
      <xdr:rowOff>7620</xdr:rowOff>
    </xdr:to>
    <xdr:sp macro="" textlink="">
      <xdr:nvSpPr>
        <xdr:cNvPr id="20" name="Rectangle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389120" y="6187440"/>
          <a:ext cx="3270885" cy="35052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%</a:t>
          </a:r>
          <a:r>
            <a:rPr lang="en-US" sz="1600" b="1" cap="none" spc="0" baseline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FT Faculty</a:t>
          </a:r>
          <a:endParaRPr lang="en-US" sz="1600" b="1" cap="none" spc="0">
            <a:ln>
              <a:solidFill>
                <a:schemeClr val="bg1"/>
              </a:solidFill>
            </a:ln>
            <a:solidFill>
              <a:schemeClr val="bg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640080</xdr:colOff>
      <xdr:row>32</xdr:row>
      <xdr:rowOff>15240</xdr:rowOff>
    </xdr:from>
    <xdr:to>
      <xdr:col>6</xdr:col>
      <xdr:colOff>9525</xdr:colOff>
      <xdr:row>34</xdr:row>
      <xdr:rowOff>0</xdr:rowOff>
    </xdr:to>
    <xdr:sp macro="" textlink="">
      <xdr:nvSpPr>
        <xdr:cNvPr id="19" name="Rectangl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28700" y="6179820"/>
          <a:ext cx="3270885" cy="35052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n-US" sz="1600" b="1" cap="none" spc="0">
              <a:ln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Financials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236220</xdr:colOff>
      <xdr:row>0</xdr:row>
      <xdr:rowOff>213360</xdr:rowOff>
    </xdr:from>
    <xdr:to>
      <xdr:col>16</xdr:col>
      <xdr:colOff>548640</xdr:colOff>
      <xdr:row>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8740140" y="213360"/>
          <a:ext cx="3436620" cy="1691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 Column A and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B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is automatically populated based on your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previous entries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Insert Total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# of enrollments for each course in 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 C</a:t>
          </a:r>
          <a:endParaRPr lang="en-US" sz="1000" b="0" i="0" u="none" strike="noStrike" baseline="0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3. Insert Total # of sections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D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4.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Calculate the average course load for each location by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dividing the total number of enrollments at the location by the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number of sections at that location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E3:J22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 fPrintsWithSheet="0"/>
  </xdr:twoCellAnchor>
  <xdr:twoCellAnchor>
    <xdr:from>
      <xdr:col>0</xdr:col>
      <xdr:colOff>76200</xdr:colOff>
      <xdr:row>0</xdr:row>
      <xdr:rowOff>53340</xdr:rowOff>
    </xdr:from>
    <xdr:to>
      <xdr:col>0</xdr:col>
      <xdr:colOff>289560</xdr:colOff>
      <xdr:row>0</xdr:row>
      <xdr:rowOff>228600</xdr:rowOff>
    </xdr:to>
    <xdr:sp macro="" textlink="">
      <xdr:nvSpPr>
        <xdr:cNvPr id="7" name="Left Arrow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6200" y="5334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0</xdr:colOff>
      <xdr:row>0</xdr:row>
      <xdr:rowOff>266700</xdr:rowOff>
    </xdr:from>
    <xdr:to>
      <xdr:col>17</xdr:col>
      <xdr:colOff>312420</xdr:colOff>
      <xdr:row>8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9083040" y="266700"/>
          <a:ext cx="3436620" cy="1691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Column A - C is automatically populated based on your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previous entries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Calculate the number of full time faculty for each location by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dividing the total number of faculty led courses at the location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by the number of FT faculty led course at that location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D3:I22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 fPrintsWithSheet="0"/>
  </xdr:twoCellAnchor>
  <xdr:twoCellAnchor>
    <xdr:from>
      <xdr:col>0</xdr:col>
      <xdr:colOff>76200</xdr:colOff>
      <xdr:row>0</xdr:row>
      <xdr:rowOff>45720</xdr:rowOff>
    </xdr:from>
    <xdr:to>
      <xdr:col>0</xdr:col>
      <xdr:colOff>289560</xdr:colOff>
      <xdr:row>0</xdr:row>
      <xdr:rowOff>220980</xdr:rowOff>
    </xdr:to>
    <xdr:sp macro="" textlink="">
      <xdr:nvSpPr>
        <xdr:cNvPr id="6" name="Left Arrow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6200" y="4572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190500</xdr:colOff>
      <xdr:row>0</xdr:row>
      <xdr:rowOff>38099</xdr:rowOff>
    </xdr:from>
    <xdr:to>
      <xdr:col>10</xdr:col>
      <xdr:colOff>552450</xdr:colOff>
      <xdr:row>6</xdr:row>
      <xdr:rowOff>114299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068425" y="38099"/>
          <a:ext cx="331470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Insert year of last APR in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A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Insert any recommendations from the prior APR in a separate cell in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 B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</a:t>
          </a:r>
          <a:r>
            <a:rPr lang="en-US" sz="11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3. Insert any actions taken in the adjacent cell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C.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4. Insert the results in the adjacent cell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D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5. Insert any implications or challenges faced as a result of actions taken in the adjacent cell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 fPrintsWithSheet="0"/>
  </xdr:twoCellAnchor>
  <xdr:twoCellAnchor>
    <xdr:from>
      <xdr:col>0</xdr:col>
      <xdr:colOff>91440</xdr:colOff>
      <xdr:row>0</xdr:row>
      <xdr:rowOff>45720</xdr:rowOff>
    </xdr:from>
    <xdr:to>
      <xdr:col>0</xdr:col>
      <xdr:colOff>304800</xdr:colOff>
      <xdr:row>0</xdr:row>
      <xdr:rowOff>220980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440" y="45720"/>
          <a:ext cx="213360" cy="175260"/>
        </a:xfrm>
        <a:prstGeom prst="leftArrow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43815</xdr:colOff>
      <xdr:row>12</xdr:row>
      <xdr:rowOff>59056</xdr:rowOff>
    </xdr:from>
    <xdr:to>
      <xdr:col>15</xdr:col>
      <xdr:colOff>137160</xdr:colOff>
      <xdr:row>19</xdr:row>
      <xdr:rowOff>85726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50155" y="2718436"/>
          <a:ext cx="5442585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Insert all the course names in a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separate cell in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Row 2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for the program.</a:t>
          </a:r>
          <a:r>
            <a:rPr lang="en-US" sz="11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Insert each of the program goals in a new cell in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 A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</a:t>
          </a:r>
          <a:r>
            <a:rPr lang="en-US" sz="11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3. Use the level of learning icon set to map the curriculum in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B3:K12.</a:t>
          </a:r>
          <a:r>
            <a:rPr lang="en-US" sz="1100">
              <a:solidFill>
                <a:srgbClr val="00B0F0"/>
              </a:solidFill>
              <a:latin typeface="Arial Narrow" panose="020B0606020202030204" pitchFamily="34" charset="0"/>
            </a:rPr>
            <a:t>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	*Right click in cell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A17:A23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that aligns to the needed icon and select copy.</a:t>
          </a:r>
          <a:r>
            <a:rPr lang="en-US" sz="11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	*Right click in cell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B3:K12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that needs the copied icon set and select paste.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4. Delete any unneeded lines in  Row 3 through Row 12.</a:t>
          </a:r>
          <a:r>
            <a:rPr lang="en-US" sz="11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</xdr:txBody>
    </xdr:sp>
    <xdr:clientData fPrintsWithSheet="0"/>
  </xdr:twoCellAnchor>
  <xdr:twoCellAnchor editAs="absolute">
    <xdr:from>
      <xdr:col>6</xdr:col>
      <xdr:colOff>127635</xdr:colOff>
      <xdr:row>19</xdr:row>
      <xdr:rowOff>127635</xdr:rowOff>
    </xdr:from>
    <xdr:to>
      <xdr:col>13</xdr:col>
      <xdr:colOff>54740</xdr:colOff>
      <xdr:row>23</xdr:row>
      <xdr:rowOff>13256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16"/>
        <a:stretch/>
      </xdr:blipFill>
      <xdr:spPr>
        <a:xfrm>
          <a:off x="5133975" y="4150995"/>
          <a:ext cx="4087625" cy="617141"/>
        </a:xfrm>
        <a:prstGeom prst="rect">
          <a:avLst/>
        </a:prstGeom>
      </xdr:spPr>
    </xdr:pic>
    <xdr:clientData fPrintsWithSheet="0"/>
  </xdr:twoCellAnchor>
  <xdr:twoCellAnchor>
    <xdr:from>
      <xdr:col>0</xdr:col>
      <xdr:colOff>68580</xdr:colOff>
      <xdr:row>0</xdr:row>
      <xdr:rowOff>106680</xdr:rowOff>
    </xdr:from>
    <xdr:to>
      <xdr:col>0</xdr:col>
      <xdr:colOff>281940</xdr:colOff>
      <xdr:row>0</xdr:row>
      <xdr:rowOff>281940</xdr:rowOff>
    </xdr:to>
    <xdr:sp macro="" textlink="">
      <xdr:nvSpPr>
        <xdr:cNvPr id="5" name="Left Arrow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8580" y="106680"/>
          <a:ext cx="213360" cy="175260"/>
        </a:xfrm>
        <a:prstGeom prst="leftArrow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400050</xdr:colOff>
      <xdr:row>0</xdr:row>
      <xdr:rowOff>457200</xdr:rowOff>
    </xdr:from>
    <xdr:to>
      <xdr:col>17</xdr:col>
      <xdr:colOff>257175</xdr:colOff>
      <xdr:row>22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525375" y="457200"/>
          <a:ext cx="3429000" cy="4657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Insert all course numbers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in a separate cell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in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A       </a:t>
          </a:r>
        </a:p>
        <a:p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  <a:r>
            <a:rPr lang="en-US" sz="10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E.g. BUS-101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Insert each course outcome in a separate cell in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 C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that corresponds to the correct course number in column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A and course outcome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number in column B.</a:t>
          </a: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  <a:r>
            <a:rPr lang="en-US" sz="10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E.g. Demonstrate critical thinking skills through the final project.</a:t>
          </a:r>
          <a:endParaRPr lang="en-US" sz="1100">
            <a:solidFill>
              <a:schemeClr val="bg2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3. Use the level of learning icon set to map the curriculum in 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D.     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  *Right click in cell N25:N31 that aligns to the needed 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    icon and select copy.     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   *Right click in the cell in Column D that needs the 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     copied icon set and select paste.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4. Enter the aligned program goal number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5. Select Yes or No if this SLO is used to access the program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goal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F.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6. Select Formative for assessment used throughout learning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process or Summative for end of program assessment of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learning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7. Select Internal for assessment designed by STCC and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External for assessments designed by an outside agency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H.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8. Enter the name of the assignment or experience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9. Enter specific details relating to the assignment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J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10. Identify the performance target for each assessment in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K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E.g.  3 or better on a 4 point scale</a:t>
          </a:r>
        </a:p>
      </xdr:txBody>
    </xdr:sp>
    <xdr:clientData fPrintsWithSheet="0"/>
  </xdr:twoCellAnchor>
  <xdr:twoCellAnchor>
    <xdr:from>
      <xdr:col>0</xdr:col>
      <xdr:colOff>129540</xdr:colOff>
      <xdr:row>0</xdr:row>
      <xdr:rowOff>91440</xdr:rowOff>
    </xdr:from>
    <xdr:to>
      <xdr:col>0</xdr:col>
      <xdr:colOff>342900</xdr:colOff>
      <xdr:row>0</xdr:row>
      <xdr:rowOff>266700</xdr:rowOff>
    </xdr:to>
    <xdr:sp macro="" textlink="">
      <xdr:nvSpPr>
        <xdr:cNvPr id="7" name="Left Arrow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29540" y="9144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192405</xdr:colOff>
      <xdr:row>0</xdr:row>
      <xdr:rowOff>114300</xdr:rowOff>
    </xdr:from>
    <xdr:to>
      <xdr:col>13</xdr:col>
      <xdr:colOff>535305</xdr:colOff>
      <xdr:row>13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125450" y="114300"/>
          <a:ext cx="3429000" cy="2962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Column A &amp; B is automatically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populated based on your </a:t>
          </a: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previous entries</a:t>
          </a: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Insert all assessed course numbers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in a separate cell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in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C 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that aligns to the corresponding program goals.      </a:t>
          </a:r>
        </a:p>
        <a:p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  <a:r>
            <a:rPr lang="en-US" sz="10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E.g. BUS-101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3. Insert the subsection number that corresponds to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the course  </a:t>
          </a: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outcome identified on the previous tab (outcomes mapping </a:t>
          </a: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column B) 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 D.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1100" b="1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Your entry must be in the </a:t>
          </a:r>
        </a:p>
        <a:p>
          <a:r>
            <a:rPr lang="en-US" sz="1100" b="1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following format 00.00 </a:t>
          </a:r>
          <a:endParaRPr lang="en-US" sz="1100" b="1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  <a:r>
            <a:rPr lang="en-US" sz="10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E.g. 01.01</a:t>
          </a:r>
          <a:endParaRPr lang="en-US" sz="1100">
            <a:solidFill>
              <a:schemeClr val="bg2">
                <a:lumMod val="50000"/>
              </a:schemeClr>
            </a:solidFill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4. Column E &amp; F is automatically populated based on your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entries in Column D</a:t>
          </a: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5. Enter the assessment results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G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6. Enter the summarized program results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H t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hat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analyze the results of the corresponding SLOs.</a:t>
          </a:r>
        </a:p>
      </xdr:txBody>
    </xdr:sp>
    <xdr:clientData fPrintsWithSheet="0"/>
  </xdr:twoCellAnchor>
  <xdr:twoCellAnchor>
    <xdr:from>
      <xdr:col>0</xdr:col>
      <xdr:colOff>99060</xdr:colOff>
      <xdr:row>0</xdr:row>
      <xdr:rowOff>99060</xdr:rowOff>
    </xdr:from>
    <xdr:to>
      <xdr:col>0</xdr:col>
      <xdr:colOff>312420</xdr:colOff>
      <xdr:row>0</xdr:row>
      <xdr:rowOff>274320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9060" y="9906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0</xdr:row>
      <xdr:rowOff>102870</xdr:rowOff>
    </xdr:from>
    <xdr:to>
      <xdr:col>12</xdr:col>
      <xdr:colOff>137160</xdr:colOff>
      <xdr:row>15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259080</xdr:colOff>
      <xdr:row>0</xdr:row>
      <xdr:rowOff>106680</xdr:rowOff>
    </xdr:from>
    <xdr:to>
      <xdr:col>19</xdr:col>
      <xdr:colOff>563880</xdr:colOff>
      <xdr:row>15</xdr:row>
      <xdr:rowOff>91440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419100</xdr:colOff>
      <xdr:row>17</xdr:row>
      <xdr:rowOff>91441</xdr:rowOff>
    </xdr:from>
    <xdr:to>
      <xdr:col>10</xdr:col>
      <xdr:colOff>304800</xdr:colOff>
      <xdr:row>24</xdr:row>
      <xdr:rowOff>121921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991100" y="3268981"/>
          <a:ext cx="3543300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Enter the previous 3 years in cell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B2-D2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this will populate the </a:t>
          </a: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years in the remainder of the spreadsheet</a:t>
          </a:r>
          <a:endParaRPr lang="en-US" sz="1100" b="0" i="0" u="none" strike="noStrike" baseline="0">
            <a:solidFill>
              <a:srgbClr val="00B0F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Enter financial figures in each of the 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yellow cells</a:t>
          </a: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3. The remainder of the cells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in white and the graphs will calculate   </a:t>
          </a:r>
        </a:p>
        <a:p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automatically.</a:t>
          </a:r>
          <a:endParaRPr lang="en-US" sz="1100">
            <a:solidFill>
              <a:schemeClr val="bg2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60960</xdr:colOff>
      <xdr:row>0</xdr:row>
      <xdr:rowOff>0</xdr:rowOff>
    </xdr:from>
    <xdr:to>
      <xdr:col>0</xdr:col>
      <xdr:colOff>274320</xdr:colOff>
      <xdr:row>0</xdr:row>
      <xdr:rowOff>175260</xdr:rowOff>
    </xdr:to>
    <xdr:sp macro="" textlink="">
      <xdr:nvSpPr>
        <xdr:cNvPr id="6" name="Left Arrow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0960" y="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133349</xdr:colOff>
      <xdr:row>11</xdr:row>
      <xdr:rowOff>55245</xdr:rowOff>
    </xdr:from>
    <xdr:to>
      <xdr:col>0</xdr:col>
      <xdr:colOff>1562100</xdr:colOff>
      <xdr:row>27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33349" y="2554605"/>
          <a:ext cx="1428751" cy="399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Insert Enrollment goals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for each location in Cells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B43:B9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Insert FTE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B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3.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Insert Headcount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4. Insert Retention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5. Insert Number of Graduates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6. Verify totals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rows 15, 21, and 28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align with totals in row 10 -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chemeClr val="bg2">
                <a:lumMod val="50000"/>
              </a:scheme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If totals do not align verify numbers entered in previous steps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chemeClr val="bg2">
                <a:lumMod val="50000"/>
              </a:scheme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Repeat for Years 2 and 3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 fPrintsWithSheet="0"/>
  </xdr:twoCellAnchor>
  <xdr:twoCellAnchor>
    <xdr:from>
      <xdr:col>0</xdr:col>
      <xdr:colOff>99060</xdr:colOff>
      <xdr:row>0</xdr:row>
      <xdr:rowOff>38100</xdr:rowOff>
    </xdr:from>
    <xdr:to>
      <xdr:col>0</xdr:col>
      <xdr:colOff>312420</xdr:colOff>
      <xdr:row>0</xdr:row>
      <xdr:rowOff>213360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9060" y="3810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106680</xdr:colOff>
      <xdr:row>0</xdr:row>
      <xdr:rowOff>220980</xdr:rowOff>
    </xdr:from>
    <xdr:to>
      <xdr:col>17</xdr:col>
      <xdr:colOff>34290</xdr:colOff>
      <xdr:row>7</xdr:row>
      <xdr:rowOff>55245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715500" y="220980"/>
          <a:ext cx="4301490" cy="154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Column A, B &amp; D are automatically populated based on your 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previous entries</a:t>
          </a:r>
        </a:p>
        <a:p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Insert Total</a:t>
          </a: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Final # of Grades Earned for each course in </a:t>
          </a:r>
          <a:r>
            <a:rPr lang="en-US" sz="1100" b="0" i="0" u="none" strike="noStrike" baseline="0">
              <a:solidFill>
                <a:srgbClr val="00B0F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Column C</a:t>
          </a:r>
          <a:endParaRPr lang="en-US" sz="1000" b="0" i="0" u="none" strike="noStrike" baseline="0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3.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Insert Total  # of Ds Earned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4.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Insert Total # of Cs Earned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5. Insert Total # of Bs Earned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6. Insert Total # of As Earned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 fPrintsWithSheet="0"/>
  </xdr:twoCellAnchor>
  <xdr:twoCellAnchor>
    <xdr:from>
      <xdr:col>0</xdr:col>
      <xdr:colOff>68580</xdr:colOff>
      <xdr:row>0</xdr:row>
      <xdr:rowOff>60960</xdr:rowOff>
    </xdr:from>
    <xdr:to>
      <xdr:col>0</xdr:col>
      <xdr:colOff>281940</xdr:colOff>
      <xdr:row>0</xdr:row>
      <xdr:rowOff>236220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68580" y="6096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560070</xdr:colOff>
      <xdr:row>1</xdr:row>
      <xdr:rowOff>74295</xdr:rowOff>
    </xdr:from>
    <xdr:to>
      <xdr:col>15</xdr:col>
      <xdr:colOff>487680</xdr:colOff>
      <xdr:row>9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8172450" y="363855"/>
          <a:ext cx="4301490" cy="1762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Instructions: </a:t>
          </a:r>
          <a:r>
            <a:rPr lang="en-US" sz="11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</a:p>
        <a:p>
          <a:endParaRPr lang="en-US" sz="1100" b="0" i="0" u="none" strike="noStrike">
            <a:solidFill>
              <a:schemeClr val="bg2">
                <a:lumMod val="50000"/>
              </a:schemeClr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Insert Total # of Enrollments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bg2">
                  <a:lumMod val="50000"/>
                </a:schemeClr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Insert Total # of Drops (D)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3. Insert Total # of Fails (F) and (FA) earned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4. Insert Total # of Withdraws (W)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bg2">
                  <a:lumMod val="50000"/>
                </a:scheme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5.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Insert Total # of Incompletes (I) for each course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Column 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  <a:p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 fPrintsWithSheet="0"/>
  </xdr:twoCellAnchor>
  <xdr:twoCellAnchor>
    <xdr:from>
      <xdr:col>0</xdr:col>
      <xdr:colOff>76200</xdr:colOff>
      <xdr:row>0</xdr:row>
      <xdr:rowOff>68580</xdr:rowOff>
    </xdr:from>
    <xdr:to>
      <xdr:col>0</xdr:col>
      <xdr:colOff>289560</xdr:colOff>
      <xdr:row>0</xdr:row>
      <xdr:rowOff>243840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76200" y="68580"/>
          <a:ext cx="213360" cy="175260"/>
        </a:xfrm>
        <a:prstGeom prst="leftArrow">
          <a:avLst/>
        </a:prstGeom>
        <a:solidFill>
          <a:srgbClr val="C00000"/>
        </a:solidFill>
        <a:ln w="12700" cap="flat" cmpd="sng" algn="ctr">
          <a:solidFill>
            <a:srgbClr val="A5A5A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workbookViewId="0">
      <selection activeCell="Q15" sqref="Q15"/>
    </sheetView>
  </sheetViews>
  <sheetFormatPr defaultRowHeight="15" x14ac:dyDescent="0.25"/>
  <cols>
    <col min="1" max="1" width="5.7109375" customWidth="1"/>
    <col min="2" max="2" width="21.28515625" customWidth="1"/>
    <col min="8" max="8" width="6.85546875" customWidth="1"/>
    <col min="9" max="9" width="7.7109375" customWidth="1"/>
    <col min="10" max="10" width="21.85546875" customWidth="1"/>
    <col min="11" max="11" width="12.2851562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1" customFormat="1" x14ac:dyDescent="0.25"/>
    <row r="9" spans="1:11" ht="38.25" customHeight="1" x14ac:dyDescent="0.25">
      <c r="A9" s="1"/>
      <c r="B9" s="3"/>
      <c r="C9" s="4"/>
      <c r="D9" s="4"/>
      <c r="E9" s="4"/>
      <c r="F9" s="4"/>
      <c r="G9" s="4"/>
      <c r="H9" s="4"/>
      <c r="I9" s="4"/>
      <c r="J9" s="4"/>
      <c r="K9" s="5"/>
    </row>
    <row r="10" spans="1:11" x14ac:dyDescent="0.25">
      <c r="A10" s="2"/>
      <c r="B10" s="6" t="s">
        <v>0</v>
      </c>
      <c r="C10" s="115"/>
      <c r="D10" s="115"/>
      <c r="E10" s="115"/>
      <c r="F10" s="115"/>
      <c r="G10" s="115"/>
      <c r="H10" s="115"/>
      <c r="I10" s="115"/>
      <c r="J10" s="115"/>
      <c r="K10" s="5"/>
    </row>
    <row r="11" spans="1:11" x14ac:dyDescent="0.25">
      <c r="A11" s="2"/>
      <c r="B11" s="6" t="s">
        <v>1</v>
      </c>
      <c r="C11" s="115"/>
      <c r="D11" s="115"/>
      <c r="E11" s="115"/>
      <c r="F11" s="115"/>
      <c r="G11" s="115"/>
      <c r="H11" s="115"/>
      <c r="I11" s="115"/>
      <c r="J11" s="115"/>
      <c r="K11" s="5"/>
    </row>
    <row r="12" spans="1:11" x14ac:dyDescent="0.25">
      <c r="A12" s="2"/>
      <c r="B12" s="6" t="s">
        <v>2</v>
      </c>
      <c r="C12" s="115"/>
      <c r="D12" s="115"/>
      <c r="E12" s="115"/>
      <c r="F12" s="115"/>
      <c r="G12" s="115"/>
      <c r="H12" s="115"/>
      <c r="I12" s="115"/>
      <c r="J12" s="115"/>
      <c r="K12" s="5"/>
    </row>
    <row r="13" spans="1:11" x14ac:dyDescent="0.25">
      <c r="A13" s="2"/>
      <c r="B13" s="6" t="s">
        <v>3</v>
      </c>
      <c r="C13" s="115"/>
      <c r="D13" s="115"/>
      <c r="E13" s="115"/>
      <c r="F13" s="115"/>
      <c r="G13" s="115"/>
      <c r="H13" s="115"/>
      <c r="I13" s="115"/>
      <c r="J13" s="115"/>
      <c r="K13" s="5"/>
    </row>
    <row r="14" spans="1:11" x14ac:dyDescent="0.25">
      <c r="A14" s="1"/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1:11" ht="15" customHeight="1" x14ac:dyDescent="0.25">
      <c r="A15" s="1"/>
      <c r="B15" s="112" t="s">
        <v>4</v>
      </c>
      <c r="C15" s="113"/>
      <c r="D15" s="113"/>
      <c r="E15" s="113"/>
      <c r="F15" s="113"/>
      <c r="G15" s="113"/>
      <c r="H15" s="113"/>
      <c r="I15" s="113"/>
      <c r="J15" s="113"/>
      <c r="K15" s="114"/>
    </row>
    <row r="16" spans="1:11" x14ac:dyDescent="0.25">
      <c r="A16" s="1"/>
      <c r="B16" s="112"/>
      <c r="C16" s="113"/>
      <c r="D16" s="113"/>
      <c r="E16" s="113"/>
      <c r="F16" s="113"/>
      <c r="G16" s="113"/>
      <c r="H16" s="113"/>
      <c r="I16" s="113"/>
      <c r="J16" s="113"/>
      <c r="K16" s="114"/>
    </row>
    <row r="17" spans="2:11" x14ac:dyDescent="0.25">
      <c r="B17" s="112"/>
      <c r="C17" s="113"/>
      <c r="D17" s="113"/>
      <c r="E17" s="113"/>
      <c r="F17" s="113"/>
      <c r="G17" s="113"/>
      <c r="H17" s="113"/>
      <c r="I17" s="113"/>
      <c r="J17" s="113"/>
      <c r="K17" s="114"/>
    </row>
    <row r="18" spans="2:11" x14ac:dyDescent="0.25">
      <c r="B18" s="112"/>
      <c r="C18" s="113"/>
      <c r="D18" s="113"/>
      <c r="E18" s="113"/>
      <c r="F18" s="113"/>
      <c r="G18" s="113"/>
      <c r="H18" s="113"/>
      <c r="I18" s="113"/>
      <c r="J18" s="113"/>
      <c r="K18" s="114"/>
    </row>
    <row r="19" spans="2:11" x14ac:dyDescent="0.25">
      <c r="B19" s="112"/>
      <c r="C19" s="113"/>
      <c r="D19" s="113"/>
      <c r="E19" s="113"/>
      <c r="F19" s="113"/>
      <c r="G19" s="113"/>
      <c r="H19" s="113"/>
      <c r="I19" s="113"/>
      <c r="J19" s="113"/>
      <c r="K19" s="114"/>
    </row>
    <row r="20" spans="2:11" s="1" customFormat="1" ht="15" customHeight="1" x14ac:dyDescent="0.25">
      <c r="B20" s="112"/>
      <c r="C20" s="113"/>
      <c r="D20" s="113"/>
      <c r="E20" s="113"/>
      <c r="F20" s="113"/>
      <c r="G20" s="113"/>
      <c r="H20" s="113"/>
      <c r="I20" s="113"/>
      <c r="J20" s="113"/>
      <c r="K20" s="114"/>
    </row>
    <row r="21" spans="2:11" s="1" customFormat="1" x14ac:dyDescent="0.25">
      <c r="B21" s="112"/>
      <c r="C21" s="113"/>
      <c r="D21" s="113"/>
      <c r="E21" s="113"/>
      <c r="F21" s="113"/>
      <c r="G21" s="113"/>
      <c r="H21" s="113"/>
      <c r="I21" s="113"/>
      <c r="J21" s="113"/>
      <c r="K21" s="114"/>
    </row>
    <row r="22" spans="2:11" s="1" customFormat="1" x14ac:dyDescent="0.25">
      <c r="B22" s="112"/>
      <c r="C22" s="113"/>
      <c r="D22" s="113"/>
      <c r="E22" s="113"/>
      <c r="F22" s="113"/>
      <c r="G22" s="113"/>
      <c r="H22" s="113"/>
      <c r="I22" s="113"/>
      <c r="J22" s="113"/>
      <c r="K22" s="114"/>
    </row>
    <row r="23" spans="2:11" s="1" customFormat="1" x14ac:dyDescent="0.25">
      <c r="B23" s="112"/>
      <c r="C23" s="113"/>
      <c r="D23" s="113"/>
      <c r="E23" s="113"/>
      <c r="F23" s="113"/>
      <c r="G23" s="113"/>
      <c r="H23" s="113"/>
      <c r="I23" s="113"/>
      <c r="J23" s="113"/>
      <c r="K23" s="114"/>
    </row>
    <row r="24" spans="2:11" s="1" customFormat="1" x14ac:dyDescent="0.25">
      <c r="B24" s="112"/>
      <c r="C24" s="113"/>
      <c r="D24" s="113"/>
      <c r="E24" s="113"/>
      <c r="F24" s="113"/>
      <c r="G24" s="113"/>
      <c r="H24" s="113"/>
      <c r="I24" s="113"/>
      <c r="J24" s="113"/>
      <c r="K24" s="114"/>
    </row>
    <row r="25" spans="2:11" x14ac:dyDescent="0.25">
      <c r="B25" s="112"/>
      <c r="C25" s="113"/>
      <c r="D25" s="113"/>
      <c r="E25" s="113"/>
      <c r="F25" s="113"/>
      <c r="G25" s="113"/>
      <c r="H25" s="113"/>
      <c r="I25" s="113"/>
      <c r="J25" s="113"/>
      <c r="K25" s="114"/>
    </row>
    <row r="26" spans="2:11" x14ac:dyDescent="0.25">
      <c r="B26" s="112"/>
      <c r="C26" s="113"/>
      <c r="D26" s="113"/>
      <c r="E26" s="113"/>
      <c r="F26" s="113"/>
      <c r="G26" s="113"/>
      <c r="H26" s="113"/>
      <c r="I26" s="113"/>
      <c r="J26" s="113"/>
      <c r="K26" s="114"/>
    </row>
    <row r="27" spans="2:11" x14ac:dyDescent="0.25">
      <c r="B27" s="3"/>
      <c r="C27" s="4"/>
      <c r="D27" s="4"/>
      <c r="E27" s="4"/>
      <c r="F27" s="4"/>
      <c r="G27" s="4"/>
      <c r="H27" s="4"/>
      <c r="I27" s="4"/>
      <c r="J27" s="4"/>
      <c r="K27" s="5"/>
    </row>
    <row r="28" spans="2:11" x14ac:dyDescent="0.25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 x14ac:dyDescent="0.25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x14ac:dyDescent="0.25">
      <c r="B30" s="3"/>
      <c r="C30" s="4"/>
      <c r="D30" s="4"/>
      <c r="E30" s="4"/>
      <c r="F30" s="4"/>
      <c r="G30" s="4"/>
      <c r="H30" s="4"/>
      <c r="I30" s="4"/>
      <c r="J30" s="4"/>
      <c r="K30" s="5"/>
    </row>
    <row r="31" spans="2:11" x14ac:dyDescent="0.25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 x14ac:dyDescent="0.25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 x14ac:dyDescent="0.25">
      <c r="B33" s="10"/>
      <c r="C33" s="4"/>
      <c r="D33" s="4"/>
      <c r="E33" s="4"/>
      <c r="F33" s="4"/>
      <c r="G33" s="4"/>
      <c r="H33" s="4"/>
      <c r="I33" s="4"/>
      <c r="J33" s="4"/>
      <c r="K33" s="5"/>
    </row>
    <row r="34" spans="2:11" x14ac:dyDescent="0.25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 ht="15.75" thickBot="1" x14ac:dyDescent="0.3">
      <c r="B35" s="7"/>
      <c r="C35" s="8"/>
      <c r="D35" s="8"/>
      <c r="E35" s="8"/>
      <c r="F35" s="8"/>
      <c r="G35" s="8"/>
      <c r="H35" s="8"/>
      <c r="I35" s="8"/>
      <c r="J35" s="8"/>
      <c r="K35" s="9"/>
    </row>
  </sheetData>
  <sheetProtection sheet="1" objects="1" scenarios="1"/>
  <protectedRanges>
    <protectedRange sqref="C10:J13" name="Range1"/>
  </protectedRanges>
  <mergeCells count="5">
    <mergeCell ref="B15:K26"/>
    <mergeCell ref="C11:J11"/>
    <mergeCell ref="C12:J12"/>
    <mergeCell ref="C13:J13"/>
    <mergeCell ref="C10:J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workbookViewId="0">
      <selection sqref="A1:D1"/>
    </sheetView>
  </sheetViews>
  <sheetFormatPr defaultColWidth="9.140625" defaultRowHeight="15.75" x14ac:dyDescent="0.25"/>
  <cols>
    <col min="1" max="1" width="9.140625" style="43" customWidth="1"/>
    <col min="2" max="2" width="9.140625" style="11" customWidth="1"/>
    <col min="3" max="3" width="10.28515625" style="11" customWidth="1"/>
    <col min="4" max="4" width="9.140625" style="11" customWidth="1"/>
    <col min="5" max="10" width="12.28515625" style="11" customWidth="1"/>
    <col min="11" max="11" width="12.28515625" style="47" customWidth="1"/>
    <col min="12" max="16384" width="9.140625" style="11"/>
  </cols>
  <sheetData>
    <row r="1" spans="1:11" ht="22.9" customHeight="1" thickBot="1" x14ac:dyDescent="0.3">
      <c r="A1" s="152"/>
      <c r="B1" s="153"/>
      <c r="C1" s="153"/>
      <c r="D1" s="154"/>
      <c r="E1" s="151" t="s">
        <v>357</v>
      </c>
      <c r="F1" s="145"/>
      <c r="G1" s="145"/>
      <c r="H1" s="145"/>
      <c r="I1" s="145"/>
      <c r="J1" s="145"/>
      <c r="K1" s="150"/>
    </row>
    <row r="2" spans="1:11" s="49" customFormat="1" ht="47.25" x14ac:dyDescent="0.25">
      <c r="A2" s="81" t="s">
        <v>274</v>
      </c>
      <c r="B2" s="81" t="s">
        <v>342</v>
      </c>
      <c r="C2" s="91" t="s">
        <v>358</v>
      </c>
      <c r="D2" s="91" t="s">
        <v>359</v>
      </c>
      <c r="E2" s="92" t="s">
        <v>320</v>
      </c>
      <c r="F2" s="93" t="s">
        <v>321</v>
      </c>
      <c r="G2" s="93" t="s">
        <v>323</v>
      </c>
      <c r="H2" s="93" t="s">
        <v>324</v>
      </c>
      <c r="I2" s="93" t="s">
        <v>322</v>
      </c>
      <c r="J2" s="93" t="s">
        <v>325</v>
      </c>
      <c r="K2" s="94" t="s">
        <v>360</v>
      </c>
    </row>
    <row r="3" spans="1:11" ht="16.5" thickBot="1" x14ac:dyDescent="0.3">
      <c r="A3" s="146" t="str">
        <f>'Outcomes Mapping'!A2</f>
        <v>Course Number</v>
      </c>
      <c r="B3" s="95" t="str">
        <f>Financials!$B$2</f>
        <v>Year 1</v>
      </c>
      <c r="C3" s="107"/>
      <c r="D3" s="107"/>
      <c r="E3" s="84"/>
      <c r="F3" s="84"/>
      <c r="G3" s="84"/>
      <c r="H3" s="84"/>
      <c r="I3" s="84"/>
      <c r="J3" s="96"/>
      <c r="K3" s="97" t="str">
        <f>IFERROR(C3/D3, "")</f>
        <v/>
      </c>
    </row>
    <row r="4" spans="1:11" ht="16.5" thickBot="1" x14ac:dyDescent="0.3">
      <c r="A4" s="147"/>
      <c r="B4" s="20" t="str">
        <f>Financials!$C$2</f>
        <v>Year 2</v>
      </c>
      <c r="C4" s="108"/>
      <c r="D4" s="108"/>
      <c r="E4" s="37"/>
      <c r="F4" s="37"/>
      <c r="G4" s="37"/>
      <c r="H4" s="37"/>
      <c r="I4" s="37"/>
      <c r="J4" s="48"/>
      <c r="K4" s="98" t="str">
        <f t="shared" ref="K4:K11" si="0">IFERROR(C4/D4, "")</f>
        <v/>
      </c>
    </row>
    <row r="5" spans="1:11" x14ac:dyDescent="0.25">
      <c r="A5" s="148"/>
      <c r="B5" s="77" t="str">
        <f>Financials!$D$2</f>
        <v>Year 3</v>
      </c>
      <c r="C5" s="109"/>
      <c r="D5" s="109"/>
      <c r="E5" s="88"/>
      <c r="F5" s="88"/>
      <c r="G5" s="88"/>
      <c r="H5" s="88"/>
      <c r="I5" s="88"/>
      <c r="J5" s="99"/>
      <c r="K5" s="100" t="str">
        <f t="shared" si="0"/>
        <v/>
      </c>
    </row>
    <row r="6" spans="1:11" ht="16.5" thickBot="1" x14ac:dyDescent="0.3">
      <c r="A6" s="146" t="str">
        <f>'Outcomes Mapping'!A12</f>
        <v>Course Number</v>
      </c>
      <c r="B6" s="95" t="str">
        <f>$B$3</f>
        <v>Year 1</v>
      </c>
      <c r="C6" s="107"/>
      <c r="D6" s="107"/>
      <c r="E6" s="84"/>
      <c r="F6" s="84"/>
      <c r="G6" s="84"/>
      <c r="H6" s="84"/>
      <c r="I6" s="84"/>
      <c r="J6" s="96"/>
      <c r="K6" s="97" t="str">
        <f t="shared" si="0"/>
        <v/>
      </c>
    </row>
    <row r="7" spans="1:11" ht="16.5" thickBot="1" x14ac:dyDescent="0.3">
      <c r="A7" s="147"/>
      <c r="B7" s="20" t="str">
        <f>$B$4</f>
        <v>Year 2</v>
      </c>
      <c r="C7" s="108"/>
      <c r="D7" s="108"/>
      <c r="E7" s="37"/>
      <c r="F7" s="37"/>
      <c r="G7" s="37"/>
      <c r="H7" s="37"/>
      <c r="I7" s="37"/>
      <c r="J7" s="48"/>
      <c r="K7" s="98" t="str">
        <f t="shared" si="0"/>
        <v/>
      </c>
    </row>
    <row r="8" spans="1:11" x14ac:dyDescent="0.25">
      <c r="A8" s="148"/>
      <c r="B8" s="77" t="str">
        <f>$B$5</f>
        <v>Year 3</v>
      </c>
      <c r="C8" s="109"/>
      <c r="D8" s="109"/>
      <c r="E8" s="88"/>
      <c r="F8" s="88"/>
      <c r="G8" s="88"/>
      <c r="H8" s="88"/>
      <c r="I8" s="88"/>
      <c r="J8" s="99"/>
      <c r="K8" s="100" t="str">
        <f t="shared" si="0"/>
        <v/>
      </c>
    </row>
    <row r="9" spans="1:11" ht="16.5" thickBot="1" x14ac:dyDescent="0.3">
      <c r="A9" s="146" t="str">
        <f>'Outcomes Mapping'!A22</f>
        <v>Course Number</v>
      </c>
      <c r="B9" s="95" t="str">
        <f t="shared" ref="B9" si="1">$B$3</f>
        <v>Year 1</v>
      </c>
      <c r="C9" s="107"/>
      <c r="D9" s="107"/>
      <c r="E9" s="84"/>
      <c r="F9" s="84"/>
      <c r="G9" s="84"/>
      <c r="H9" s="84"/>
      <c r="I9" s="84"/>
      <c r="J9" s="96"/>
      <c r="K9" s="97" t="str">
        <f t="shared" si="0"/>
        <v/>
      </c>
    </row>
    <row r="10" spans="1:11" ht="16.5" thickBot="1" x14ac:dyDescent="0.3">
      <c r="A10" s="147"/>
      <c r="B10" s="20" t="str">
        <f t="shared" ref="B10" si="2">$B$4</f>
        <v>Year 2</v>
      </c>
      <c r="C10" s="108"/>
      <c r="D10" s="108"/>
      <c r="E10" s="37"/>
      <c r="F10" s="37"/>
      <c r="G10" s="37"/>
      <c r="H10" s="37"/>
      <c r="I10" s="37"/>
      <c r="J10" s="48"/>
      <c r="K10" s="98" t="str">
        <f t="shared" si="0"/>
        <v/>
      </c>
    </row>
    <row r="11" spans="1:11" x14ac:dyDescent="0.25">
      <c r="A11" s="148"/>
      <c r="B11" s="77" t="str">
        <f t="shared" ref="B11" si="3">$B$5</f>
        <v>Year 3</v>
      </c>
      <c r="C11" s="109"/>
      <c r="D11" s="109"/>
      <c r="E11" s="88"/>
      <c r="F11" s="88"/>
      <c r="G11" s="88"/>
      <c r="H11" s="88"/>
      <c r="I11" s="88"/>
      <c r="J11" s="99"/>
      <c r="K11" s="100" t="str">
        <f t="shared" si="0"/>
        <v/>
      </c>
    </row>
    <row r="12" spans="1:11" ht="16.5" thickBot="1" x14ac:dyDescent="0.3">
      <c r="A12" s="146" t="str">
        <f>'Outcomes Mapping'!A32</f>
        <v>Course Number</v>
      </c>
      <c r="B12" s="76" t="str">
        <f t="shared" ref="B12" si="4">$B$3</f>
        <v>Year 1</v>
      </c>
      <c r="C12" s="107"/>
      <c r="D12" s="107"/>
      <c r="E12" s="84"/>
      <c r="F12" s="84"/>
      <c r="G12" s="84"/>
      <c r="H12" s="84"/>
      <c r="I12" s="84"/>
      <c r="J12" s="96"/>
      <c r="K12" s="97" t="str">
        <f t="shared" ref="K12:K56" si="5">IFERROR(C12/D12, "")</f>
        <v/>
      </c>
    </row>
    <row r="13" spans="1:11" ht="16.5" thickBot="1" x14ac:dyDescent="0.3">
      <c r="A13" s="147"/>
      <c r="B13" s="20" t="str">
        <f t="shared" ref="B13" si="6">$B$4</f>
        <v>Year 2</v>
      </c>
      <c r="C13" s="108"/>
      <c r="D13" s="108"/>
      <c r="E13" s="37"/>
      <c r="F13" s="37"/>
      <c r="G13" s="37"/>
      <c r="H13" s="37"/>
      <c r="I13" s="37"/>
      <c r="J13" s="48"/>
      <c r="K13" s="98" t="str">
        <f t="shared" si="5"/>
        <v/>
      </c>
    </row>
    <row r="14" spans="1:11" x14ac:dyDescent="0.25">
      <c r="A14" s="148"/>
      <c r="B14" s="77" t="str">
        <f t="shared" ref="B14" si="7">$B$5</f>
        <v>Year 3</v>
      </c>
      <c r="C14" s="109"/>
      <c r="D14" s="109"/>
      <c r="E14" s="88"/>
      <c r="F14" s="88"/>
      <c r="G14" s="88"/>
      <c r="H14" s="88"/>
      <c r="I14" s="88"/>
      <c r="J14" s="99"/>
      <c r="K14" s="100" t="str">
        <f t="shared" si="5"/>
        <v/>
      </c>
    </row>
    <row r="15" spans="1:11" ht="16.5" thickBot="1" x14ac:dyDescent="0.3">
      <c r="A15" s="146" t="str">
        <f>'Outcomes Mapping'!A42</f>
        <v>Course Number</v>
      </c>
      <c r="B15" s="95" t="str">
        <f t="shared" ref="B15" si="8">$B$3</f>
        <v>Year 1</v>
      </c>
      <c r="C15" s="107"/>
      <c r="D15" s="107"/>
      <c r="E15" s="84"/>
      <c r="F15" s="84"/>
      <c r="G15" s="84"/>
      <c r="H15" s="84"/>
      <c r="I15" s="84"/>
      <c r="J15" s="96"/>
      <c r="K15" s="97" t="str">
        <f t="shared" si="5"/>
        <v/>
      </c>
    </row>
    <row r="16" spans="1:11" ht="16.5" thickBot="1" x14ac:dyDescent="0.3">
      <c r="A16" s="147"/>
      <c r="B16" s="20" t="str">
        <f t="shared" ref="B16" si="9">$B$4</f>
        <v>Year 2</v>
      </c>
      <c r="C16" s="108"/>
      <c r="D16" s="108"/>
      <c r="E16" s="37"/>
      <c r="F16" s="37"/>
      <c r="G16" s="37"/>
      <c r="H16" s="37"/>
      <c r="I16" s="37"/>
      <c r="J16" s="48"/>
      <c r="K16" s="98" t="str">
        <f t="shared" si="5"/>
        <v/>
      </c>
    </row>
    <row r="17" spans="1:11" x14ac:dyDescent="0.25">
      <c r="A17" s="148"/>
      <c r="B17" s="77" t="str">
        <f t="shared" ref="B17" si="10">$B$5</f>
        <v>Year 3</v>
      </c>
      <c r="C17" s="109"/>
      <c r="D17" s="109"/>
      <c r="E17" s="88"/>
      <c r="F17" s="88"/>
      <c r="G17" s="88"/>
      <c r="H17" s="88"/>
      <c r="I17" s="88"/>
      <c r="J17" s="99"/>
      <c r="K17" s="100" t="str">
        <f t="shared" si="5"/>
        <v/>
      </c>
    </row>
    <row r="18" spans="1:11" ht="16.5" thickBot="1" x14ac:dyDescent="0.3">
      <c r="A18" s="146" t="str">
        <f>'Outcomes Mapping'!A52</f>
        <v>Course Number</v>
      </c>
      <c r="B18" s="95" t="str">
        <f>$B$3</f>
        <v>Year 1</v>
      </c>
      <c r="C18" s="107"/>
      <c r="D18" s="107"/>
      <c r="E18" s="84"/>
      <c r="F18" s="84"/>
      <c r="G18" s="84"/>
      <c r="H18" s="84"/>
      <c r="I18" s="84"/>
      <c r="J18" s="96"/>
      <c r="K18" s="97" t="str">
        <f t="shared" si="5"/>
        <v/>
      </c>
    </row>
    <row r="19" spans="1:11" ht="16.5" thickBot="1" x14ac:dyDescent="0.3">
      <c r="A19" s="147"/>
      <c r="B19" s="20" t="str">
        <f t="shared" ref="B19" si="11">$B$4</f>
        <v>Year 2</v>
      </c>
      <c r="C19" s="108"/>
      <c r="D19" s="108"/>
      <c r="E19" s="37"/>
      <c r="F19" s="37"/>
      <c r="G19" s="37"/>
      <c r="H19" s="37"/>
      <c r="I19" s="37"/>
      <c r="J19" s="48"/>
      <c r="K19" s="98" t="str">
        <f t="shared" si="5"/>
        <v/>
      </c>
    </row>
    <row r="20" spans="1:11" x14ac:dyDescent="0.25">
      <c r="A20" s="148"/>
      <c r="B20" s="77" t="str">
        <f>$B$5</f>
        <v>Year 3</v>
      </c>
      <c r="C20" s="109"/>
      <c r="D20" s="109"/>
      <c r="E20" s="88"/>
      <c r="F20" s="88"/>
      <c r="G20" s="88"/>
      <c r="H20" s="88"/>
      <c r="I20" s="88"/>
      <c r="J20" s="99"/>
      <c r="K20" s="100" t="str">
        <f t="shared" si="5"/>
        <v/>
      </c>
    </row>
    <row r="21" spans="1:11" ht="16.5" thickBot="1" x14ac:dyDescent="0.3">
      <c r="A21" s="146" t="str">
        <f>'Outcomes Mapping'!A62</f>
        <v>Course Number</v>
      </c>
      <c r="B21" s="95" t="str">
        <f t="shared" ref="B21" si="12">$B$3</f>
        <v>Year 1</v>
      </c>
      <c r="C21" s="107"/>
      <c r="D21" s="107"/>
      <c r="E21" s="84"/>
      <c r="F21" s="84"/>
      <c r="G21" s="84"/>
      <c r="H21" s="84"/>
      <c r="I21" s="84"/>
      <c r="J21" s="96"/>
      <c r="K21" s="97" t="str">
        <f t="shared" si="5"/>
        <v/>
      </c>
    </row>
    <row r="22" spans="1:11" ht="16.5" thickBot="1" x14ac:dyDescent="0.3">
      <c r="A22" s="147"/>
      <c r="B22" s="20" t="str">
        <f t="shared" ref="B22" si="13">$B$4</f>
        <v>Year 2</v>
      </c>
      <c r="C22" s="108"/>
      <c r="D22" s="108"/>
      <c r="E22" s="37"/>
      <c r="F22" s="37"/>
      <c r="G22" s="37"/>
      <c r="H22" s="37"/>
      <c r="I22" s="37"/>
      <c r="J22" s="48"/>
      <c r="K22" s="98" t="str">
        <f t="shared" si="5"/>
        <v/>
      </c>
    </row>
    <row r="23" spans="1:11" x14ac:dyDescent="0.25">
      <c r="A23" s="148"/>
      <c r="B23" s="77" t="str">
        <f t="shared" ref="B23" si="14">$B$5</f>
        <v>Year 3</v>
      </c>
      <c r="C23" s="109"/>
      <c r="D23" s="109"/>
      <c r="E23" s="88"/>
      <c r="F23" s="88"/>
      <c r="G23" s="88"/>
      <c r="H23" s="88"/>
      <c r="I23" s="88"/>
      <c r="J23" s="99"/>
      <c r="K23" s="100" t="str">
        <f t="shared" si="5"/>
        <v/>
      </c>
    </row>
    <row r="24" spans="1:11" ht="16.5" thickBot="1" x14ac:dyDescent="0.3">
      <c r="A24" s="146" t="str">
        <f>'Outcomes Mapping'!A72</f>
        <v>Course Number</v>
      </c>
      <c r="B24" s="95" t="str">
        <f t="shared" ref="B24" si="15">$B$3</f>
        <v>Year 1</v>
      </c>
      <c r="C24" s="107"/>
      <c r="D24" s="107"/>
      <c r="E24" s="84"/>
      <c r="F24" s="84"/>
      <c r="G24" s="84"/>
      <c r="H24" s="84"/>
      <c r="I24" s="84"/>
      <c r="J24" s="96"/>
      <c r="K24" s="97" t="str">
        <f t="shared" si="5"/>
        <v/>
      </c>
    </row>
    <row r="25" spans="1:11" ht="16.5" thickBot="1" x14ac:dyDescent="0.3">
      <c r="A25" s="147"/>
      <c r="B25" s="20" t="str">
        <f t="shared" ref="B25" si="16">$B$4</f>
        <v>Year 2</v>
      </c>
      <c r="C25" s="108"/>
      <c r="D25" s="108"/>
      <c r="E25" s="37"/>
      <c r="F25" s="37"/>
      <c r="G25" s="37"/>
      <c r="H25" s="37"/>
      <c r="I25" s="37"/>
      <c r="J25" s="48"/>
      <c r="K25" s="98" t="str">
        <f t="shared" si="5"/>
        <v/>
      </c>
    </row>
    <row r="26" spans="1:11" x14ac:dyDescent="0.25">
      <c r="A26" s="148"/>
      <c r="B26" s="77" t="str">
        <f t="shared" ref="B26" si="17">$B$5</f>
        <v>Year 3</v>
      </c>
      <c r="C26" s="109"/>
      <c r="D26" s="109"/>
      <c r="E26" s="88"/>
      <c r="F26" s="88"/>
      <c r="G26" s="88"/>
      <c r="H26" s="88"/>
      <c r="I26" s="88"/>
      <c r="J26" s="99"/>
      <c r="K26" s="100" t="str">
        <f t="shared" si="5"/>
        <v/>
      </c>
    </row>
    <row r="27" spans="1:11" ht="16.5" thickBot="1" x14ac:dyDescent="0.3">
      <c r="A27" s="146" t="str">
        <f>'Outcomes Mapping'!A82</f>
        <v>Course Number</v>
      </c>
      <c r="B27" s="95" t="str">
        <f t="shared" ref="B27" si="18">$B$3</f>
        <v>Year 1</v>
      </c>
      <c r="C27" s="107"/>
      <c r="D27" s="107"/>
      <c r="E27" s="84"/>
      <c r="F27" s="84"/>
      <c r="G27" s="84"/>
      <c r="H27" s="84"/>
      <c r="I27" s="84"/>
      <c r="J27" s="96"/>
      <c r="K27" s="97" t="str">
        <f t="shared" si="5"/>
        <v/>
      </c>
    </row>
    <row r="28" spans="1:11" ht="16.5" thickBot="1" x14ac:dyDescent="0.3">
      <c r="A28" s="147"/>
      <c r="B28" s="20" t="str">
        <f t="shared" ref="B28" si="19">$B$4</f>
        <v>Year 2</v>
      </c>
      <c r="C28" s="108"/>
      <c r="D28" s="108"/>
      <c r="E28" s="37"/>
      <c r="F28" s="37"/>
      <c r="G28" s="37"/>
      <c r="H28" s="37"/>
      <c r="I28" s="37"/>
      <c r="J28" s="48"/>
      <c r="K28" s="98" t="str">
        <f t="shared" si="5"/>
        <v/>
      </c>
    </row>
    <row r="29" spans="1:11" x14ac:dyDescent="0.25">
      <c r="A29" s="148"/>
      <c r="B29" s="77" t="str">
        <f t="shared" ref="B29" si="20">$B$5</f>
        <v>Year 3</v>
      </c>
      <c r="C29" s="109"/>
      <c r="D29" s="109"/>
      <c r="E29" s="88"/>
      <c r="F29" s="88"/>
      <c r="G29" s="88"/>
      <c r="H29" s="88"/>
      <c r="I29" s="88"/>
      <c r="J29" s="99"/>
      <c r="K29" s="100" t="str">
        <f t="shared" si="5"/>
        <v/>
      </c>
    </row>
    <row r="30" spans="1:11" ht="16.5" thickBot="1" x14ac:dyDescent="0.3">
      <c r="A30" s="146" t="str">
        <f>'Outcomes Mapping'!A92</f>
        <v>Course Number</v>
      </c>
      <c r="B30" s="95" t="str">
        <f t="shared" ref="B30" si="21">$B$3</f>
        <v>Year 1</v>
      </c>
      <c r="C30" s="107"/>
      <c r="D30" s="107"/>
      <c r="E30" s="84"/>
      <c r="F30" s="84"/>
      <c r="G30" s="84"/>
      <c r="H30" s="84"/>
      <c r="I30" s="84"/>
      <c r="J30" s="96"/>
      <c r="K30" s="97" t="str">
        <f t="shared" si="5"/>
        <v/>
      </c>
    </row>
    <row r="31" spans="1:11" ht="16.5" thickBot="1" x14ac:dyDescent="0.3">
      <c r="A31" s="147"/>
      <c r="B31" s="20" t="str">
        <f t="shared" ref="B31" si="22">$B$4</f>
        <v>Year 2</v>
      </c>
      <c r="C31" s="108"/>
      <c r="D31" s="108"/>
      <c r="E31" s="37"/>
      <c r="F31" s="37"/>
      <c r="G31" s="37"/>
      <c r="H31" s="37"/>
      <c r="I31" s="37"/>
      <c r="J31" s="48"/>
      <c r="K31" s="98" t="str">
        <f t="shared" si="5"/>
        <v/>
      </c>
    </row>
    <row r="32" spans="1:11" x14ac:dyDescent="0.25">
      <c r="A32" s="148"/>
      <c r="B32" s="77" t="str">
        <f t="shared" ref="B32" si="23">$B$5</f>
        <v>Year 3</v>
      </c>
      <c r="C32" s="109"/>
      <c r="D32" s="109"/>
      <c r="E32" s="88"/>
      <c r="F32" s="88"/>
      <c r="G32" s="88"/>
      <c r="H32" s="88"/>
      <c r="I32" s="88"/>
      <c r="J32" s="99"/>
      <c r="K32" s="100" t="str">
        <f t="shared" si="5"/>
        <v/>
      </c>
    </row>
    <row r="33" spans="1:11" ht="16.5" thickBot="1" x14ac:dyDescent="0.3">
      <c r="A33" s="146" t="str">
        <f>'Outcomes Mapping'!A102</f>
        <v>Course Number</v>
      </c>
      <c r="B33" s="95" t="str">
        <f t="shared" ref="B33" si="24">$B$3</f>
        <v>Year 1</v>
      </c>
      <c r="C33" s="107"/>
      <c r="D33" s="107"/>
      <c r="E33" s="84"/>
      <c r="F33" s="84"/>
      <c r="G33" s="84"/>
      <c r="H33" s="84"/>
      <c r="I33" s="84"/>
      <c r="J33" s="96"/>
      <c r="K33" s="97" t="str">
        <f t="shared" si="5"/>
        <v/>
      </c>
    </row>
    <row r="34" spans="1:11" ht="16.5" thickBot="1" x14ac:dyDescent="0.3">
      <c r="A34" s="147"/>
      <c r="B34" s="20" t="str">
        <f t="shared" ref="B34" si="25">$B$4</f>
        <v>Year 2</v>
      </c>
      <c r="C34" s="108"/>
      <c r="D34" s="108"/>
      <c r="E34" s="37"/>
      <c r="F34" s="37"/>
      <c r="G34" s="37"/>
      <c r="H34" s="37"/>
      <c r="I34" s="37"/>
      <c r="J34" s="48"/>
      <c r="K34" s="98" t="str">
        <f t="shared" si="5"/>
        <v/>
      </c>
    </row>
    <row r="35" spans="1:11" x14ac:dyDescent="0.25">
      <c r="A35" s="148"/>
      <c r="B35" s="77" t="str">
        <f t="shared" ref="B35" si="26">$B$5</f>
        <v>Year 3</v>
      </c>
      <c r="C35" s="109"/>
      <c r="D35" s="109"/>
      <c r="E35" s="88"/>
      <c r="F35" s="88"/>
      <c r="G35" s="88"/>
      <c r="H35" s="88"/>
      <c r="I35" s="88"/>
      <c r="J35" s="99"/>
      <c r="K35" s="100" t="str">
        <f t="shared" si="5"/>
        <v/>
      </c>
    </row>
    <row r="36" spans="1:11" ht="16.5" thickBot="1" x14ac:dyDescent="0.3">
      <c r="A36" s="146" t="str">
        <f>'Outcomes Mapping'!A112</f>
        <v>Course Number</v>
      </c>
      <c r="B36" s="95" t="str">
        <f t="shared" ref="B36" si="27">$B$3</f>
        <v>Year 1</v>
      </c>
      <c r="C36" s="107"/>
      <c r="D36" s="107"/>
      <c r="E36" s="84"/>
      <c r="F36" s="84"/>
      <c r="G36" s="84"/>
      <c r="H36" s="84"/>
      <c r="I36" s="84"/>
      <c r="J36" s="96"/>
      <c r="K36" s="97" t="str">
        <f t="shared" si="5"/>
        <v/>
      </c>
    </row>
    <row r="37" spans="1:11" ht="16.5" thickBot="1" x14ac:dyDescent="0.3">
      <c r="A37" s="147"/>
      <c r="B37" s="20" t="str">
        <f t="shared" ref="B37" si="28">$B$4</f>
        <v>Year 2</v>
      </c>
      <c r="C37" s="108"/>
      <c r="D37" s="108"/>
      <c r="E37" s="37"/>
      <c r="F37" s="37"/>
      <c r="G37" s="37"/>
      <c r="H37" s="37"/>
      <c r="I37" s="37"/>
      <c r="J37" s="48"/>
      <c r="K37" s="98" t="str">
        <f t="shared" si="5"/>
        <v/>
      </c>
    </row>
    <row r="38" spans="1:11" x14ac:dyDescent="0.25">
      <c r="A38" s="148"/>
      <c r="B38" s="77" t="str">
        <f t="shared" ref="B38" si="29">$B$5</f>
        <v>Year 3</v>
      </c>
      <c r="C38" s="109"/>
      <c r="D38" s="109"/>
      <c r="E38" s="88"/>
      <c r="F38" s="88"/>
      <c r="G38" s="88"/>
      <c r="H38" s="88"/>
      <c r="I38" s="88"/>
      <c r="J38" s="99"/>
      <c r="K38" s="100" t="str">
        <f t="shared" si="5"/>
        <v/>
      </c>
    </row>
    <row r="39" spans="1:11" ht="16.5" thickBot="1" x14ac:dyDescent="0.3">
      <c r="A39" s="146" t="str">
        <f>'Outcomes Mapping'!A122</f>
        <v>Course Number</v>
      </c>
      <c r="B39" s="95" t="str">
        <f t="shared" ref="B39" si="30">$B$3</f>
        <v>Year 1</v>
      </c>
      <c r="C39" s="107"/>
      <c r="D39" s="107"/>
      <c r="E39" s="84"/>
      <c r="F39" s="84"/>
      <c r="G39" s="84"/>
      <c r="H39" s="84"/>
      <c r="I39" s="84"/>
      <c r="J39" s="96"/>
      <c r="K39" s="97" t="str">
        <f t="shared" si="5"/>
        <v/>
      </c>
    </row>
    <row r="40" spans="1:11" ht="16.5" thickBot="1" x14ac:dyDescent="0.3">
      <c r="A40" s="147"/>
      <c r="B40" s="20" t="str">
        <f t="shared" ref="B40" si="31">$B$4</f>
        <v>Year 2</v>
      </c>
      <c r="C40" s="108"/>
      <c r="D40" s="108"/>
      <c r="E40" s="37"/>
      <c r="F40" s="37"/>
      <c r="G40" s="37"/>
      <c r="H40" s="37"/>
      <c r="I40" s="37"/>
      <c r="J40" s="48"/>
      <c r="K40" s="98" t="str">
        <f t="shared" si="5"/>
        <v/>
      </c>
    </row>
    <row r="41" spans="1:11" x14ac:dyDescent="0.25">
      <c r="A41" s="148"/>
      <c r="B41" s="77" t="str">
        <f t="shared" ref="B41" si="32">$B$5</f>
        <v>Year 3</v>
      </c>
      <c r="C41" s="109"/>
      <c r="D41" s="109"/>
      <c r="E41" s="88"/>
      <c r="F41" s="88"/>
      <c r="G41" s="88"/>
      <c r="H41" s="88"/>
      <c r="I41" s="88"/>
      <c r="J41" s="99"/>
      <c r="K41" s="100" t="str">
        <f t="shared" si="5"/>
        <v/>
      </c>
    </row>
    <row r="42" spans="1:11" ht="16.5" thickBot="1" x14ac:dyDescent="0.3">
      <c r="A42" s="146" t="str">
        <f>'Outcomes Mapping'!A132</f>
        <v>Course Number</v>
      </c>
      <c r="B42" s="95" t="str">
        <f t="shared" ref="B42" si="33">$B$3</f>
        <v>Year 1</v>
      </c>
      <c r="C42" s="107"/>
      <c r="D42" s="107"/>
      <c r="E42" s="84"/>
      <c r="F42" s="84"/>
      <c r="G42" s="84"/>
      <c r="H42" s="84"/>
      <c r="I42" s="84"/>
      <c r="J42" s="96"/>
      <c r="K42" s="97" t="str">
        <f t="shared" si="5"/>
        <v/>
      </c>
    </row>
    <row r="43" spans="1:11" ht="16.5" thickBot="1" x14ac:dyDescent="0.3">
      <c r="A43" s="147"/>
      <c r="B43" s="20" t="str">
        <f t="shared" ref="B43" si="34">$B$4</f>
        <v>Year 2</v>
      </c>
      <c r="C43" s="108"/>
      <c r="D43" s="108"/>
      <c r="E43" s="37"/>
      <c r="F43" s="37"/>
      <c r="G43" s="37"/>
      <c r="H43" s="37"/>
      <c r="I43" s="37"/>
      <c r="J43" s="48"/>
      <c r="K43" s="98" t="str">
        <f t="shared" si="5"/>
        <v/>
      </c>
    </row>
    <row r="44" spans="1:11" x14ac:dyDescent="0.25">
      <c r="A44" s="148"/>
      <c r="B44" s="77" t="str">
        <f t="shared" ref="B44" si="35">$B$5</f>
        <v>Year 3</v>
      </c>
      <c r="C44" s="109"/>
      <c r="D44" s="109"/>
      <c r="E44" s="88"/>
      <c r="F44" s="88"/>
      <c r="G44" s="88"/>
      <c r="H44" s="88"/>
      <c r="I44" s="88"/>
      <c r="J44" s="99"/>
      <c r="K44" s="100" t="str">
        <f t="shared" si="5"/>
        <v/>
      </c>
    </row>
    <row r="45" spans="1:11" ht="16.5" thickBot="1" x14ac:dyDescent="0.3">
      <c r="A45" s="146" t="str">
        <f>'Outcomes Mapping'!A142</f>
        <v>Course Number</v>
      </c>
      <c r="B45" s="95" t="str">
        <f t="shared" ref="B45" si="36">$B$3</f>
        <v>Year 1</v>
      </c>
      <c r="C45" s="107"/>
      <c r="D45" s="107"/>
      <c r="E45" s="84"/>
      <c r="F45" s="84"/>
      <c r="G45" s="84"/>
      <c r="H45" s="84"/>
      <c r="I45" s="84"/>
      <c r="J45" s="96"/>
      <c r="K45" s="97" t="str">
        <f t="shared" si="5"/>
        <v/>
      </c>
    </row>
    <row r="46" spans="1:11" ht="16.5" thickBot="1" x14ac:dyDescent="0.3">
      <c r="A46" s="147"/>
      <c r="B46" s="20" t="str">
        <f t="shared" ref="B46" si="37">$B$4</f>
        <v>Year 2</v>
      </c>
      <c r="C46" s="108"/>
      <c r="D46" s="108"/>
      <c r="E46" s="37"/>
      <c r="F46" s="37"/>
      <c r="G46" s="37"/>
      <c r="H46" s="37"/>
      <c r="I46" s="37"/>
      <c r="J46" s="48"/>
      <c r="K46" s="98" t="str">
        <f t="shared" si="5"/>
        <v/>
      </c>
    </row>
    <row r="47" spans="1:11" x14ac:dyDescent="0.25">
      <c r="A47" s="148"/>
      <c r="B47" s="77" t="str">
        <f t="shared" ref="B47" si="38">$B$5</f>
        <v>Year 3</v>
      </c>
      <c r="C47" s="109"/>
      <c r="D47" s="109"/>
      <c r="E47" s="88"/>
      <c r="F47" s="88"/>
      <c r="G47" s="88"/>
      <c r="H47" s="88"/>
      <c r="I47" s="88"/>
      <c r="J47" s="99"/>
      <c r="K47" s="100" t="str">
        <f t="shared" si="5"/>
        <v/>
      </c>
    </row>
    <row r="48" spans="1:11" ht="16.5" thickBot="1" x14ac:dyDescent="0.3">
      <c r="A48" s="146" t="str">
        <f>'Outcomes Mapping'!A152</f>
        <v>Course Number</v>
      </c>
      <c r="B48" s="95" t="str">
        <f t="shared" ref="B48" si="39">$B$3</f>
        <v>Year 1</v>
      </c>
      <c r="C48" s="107"/>
      <c r="D48" s="107"/>
      <c r="E48" s="84"/>
      <c r="F48" s="84"/>
      <c r="G48" s="84"/>
      <c r="H48" s="84"/>
      <c r="I48" s="84"/>
      <c r="J48" s="96"/>
      <c r="K48" s="97" t="str">
        <f t="shared" si="5"/>
        <v/>
      </c>
    </row>
    <row r="49" spans="1:11" ht="16.5" thickBot="1" x14ac:dyDescent="0.3">
      <c r="A49" s="147"/>
      <c r="B49" s="20" t="str">
        <f t="shared" ref="B49" si="40">$B$4</f>
        <v>Year 2</v>
      </c>
      <c r="C49" s="108"/>
      <c r="D49" s="108"/>
      <c r="E49" s="37"/>
      <c r="F49" s="37"/>
      <c r="G49" s="37"/>
      <c r="H49" s="37"/>
      <c r="I49" s="37"/>
      <c r="J49" s="48"/>
      <c r="K49" s="98" t="str">
        <f t="shared" si="5"/>
        <v/>
      </c>
    </row>
    <row r="50" spans="1:11" x14ac:dyDescent="0.25">
      <c r="A50" s="148"/>
      <c r="B50" s="77" t="str">
        <f t="shared" ref="B50" si="41">$B$5</f>
        <v>Year 3</v>
      </c>
      <c r="C50" s="109"/>
      <c r="D50" s="109"/>
      <c r="E50" s="88"/>
      <c r="F50" s="88"/>
      <c r="G50" s="88"/>
      <c r="H50" s="88"/>
      <c r="I50" s="88"/>
      <c r="J50" s="99"/>
      <c r="K50" s="100" t="str">
        <f t="shared" si="5"/>
        <v/>
      </c>
    </row>
    <row r="51" spans="1:11" ht="16.5" thickBot="1" x14ac:dyDescent="0.3">
      <c r="A51" s="146" t="str">
        <f>'Outcomes Mapping'!A162</f>
        <v>Course Number</v>
      </c>
      <c r="B51" s="95" t="str">
        <f t="shared" ref="B51" si="42">$B$3</f>
        <v>Year 1</v>
      </c>
      <c r="C51" s="107"/>
      <c r="D51" s="107"/>
      <c r="E51" s="84"/>
      <c r="F51" s="84"/>
      <c r="G51" s="84"/>
      <c r="H51" s="84"/>
      <c r="I51" s="84"/>
      <c r="J51" s="96"/>
      <c r="K51" s="97" t="str">
        <f t="shared" si="5"/>
        <v/>
      </c>
    </row>
    <row r="52" spans="1:11" ht="16.5" thickBot="1" x14ac:dyDescent="0.3">
      <c r="A52" s="147"/>
      <c r="B52" s="20" t="str">
        <f t="shared" ref="B52" si="43">$B$4</f>
        <v>Year 2</v>
      </c>
      <c r="C52" s="108"/>
      <c r="D52" s="108"/>
      <c r="E52" s="37"/>
      <c r="F52" s="37"/>
      <c r="G52" s="37"/>
      <c r="H52" s="37"/>
      <c r="I52" s="37"/>
      <c r="J52" s="48"/>
      <c r="K52" s="98" t="str">
        <f t="shared" si="5"/>
        <v/>
      </c>
    </row>
    <row r="53" spans="1:11" x14ac:dyDescent="0.25">
      <c r="A53" s="148"/>
      <c r="B53" s="77" t="str">
        <f t="shared" ref="B53" si="44">$B$5</f>
        <v>Year 3</v>
      </c>
      <c r="C53" s="109"/>
      <c r="D53" s="109"/>
      <c r="E53" s="88"/>
      <c r="F53" s="88"/>
      <c r="G53" s="88"/>
      <c r="H53" s="88"/>
      <c r="I53" s="88"/>
      <c r="J53" s="99"/>
      <c r="K53" s="100" t="str">
        <f t="shared" si="5"/>
        <v/>
      </c>
    </row>
    <row r="54" spans="1:11" ht="16.5" thickBot="1" x14ac:dyDescent="0.3">
      <c r="A54" s="146" t="str">
        <f>'Outcomes Mapping'!A172</f>
        <v>Course Number</v>
      </c>
      <c r="B54" s="95" t="str">
        <f t="shared" ref="B54" si="45">$B$3</f>
        <v>Year 1</v>
      </c>
      <c r="C54" s="107"/>
      <c r="D54" s="107"/>
      <c r="E54" s="84"/>
      <c r="F54" s="84"/>
      <c r="G54" s="84"/>
      <c r="H54" s="84"/>
      <c r="I54" s="84"/>
      <c r="J54" s="96"/>
      <c r="K54" s="97" t="str">
        <f t="shared" si="5"/>
        <v/>
      </c>
    </row>
    <row r="55" spans="1:11" ht="16.5" thickBot="1" x14ac:dyDescent="0.3">
      <c r="A55" s="147"/>
      <c r="B55" s="20" t="str">
        <f t="shared" ref="B55" si="46">$B$4</f>
        <v>Year 2</v>
      </c>
      <c r="C55" s="108"/>
      <c r="D55" s="108"/>
      <c r="E55" s="37"/>
      <c r="F55" s="37"/>
      <c r="G55" s="37"/>
      <c r="H55" s="37"/>
      <c r="I55" s="37"/>
      <c r="J55" s="48"/>
      <c r="K55" s="98" t="str">
        <f t="shared" si="5"/>
        <v/>
      </c>
    </row>
    <row r="56" spans="1:11" x14ac:dyDescent="0.25">
      <c r="A56" s="148"/>
      <c r="B56" s="77" t="str">
        <f t="shared" ref="B56" si="47">$B$5</f>
        <v>Year 3</v>
      </c>
      <c r="C56" s="109"/>
      <c r="D56" s="109"/>
      <c r="E56" s="88"/>
      <c r="F56" s="88"/>
      <c r="G56" s="88"/>
      <c r="H56" s="88"/>
      <c r="I56" s="88"/>
      <c r="J56" s="99"/>
      <c r="K56" s="100" t="str">
        <f t="shared" si="5"/>
        <v/>
      </c>
    </row>
    <row r="57" spans="1:11" ht="16.5" thickBot="1" x14ac:dyDescent="0.3">
      <c r="A57" s="146" t="str">
        <f>'Outcomes Mapping'!A182</f>
        <v>Course Number</v>
      </c>
      <c r="B57" s="95" t="str">
        <f t="shared" ref="B57" si="48">$B$3</f>
        <v>Year 1</v>
      </c>
      <c r="C57" s="107"/>
      <c r="D57" s="107"/>
      <c r="E57" s="84"/>
      <c r="F57" s="84"/>
      <c r="G57" s="84"/>
      <c r="H57" s="84"/>
      <c r="I57" s="84"/>
      <c r="J57" s="96"/>
      <c r="K57" s="97" t="str">
        <f t="shared" ref="K57:K62" si="49">IFERROR(C57/D57, "")</f>
        <v/>
      </c>
    </row>
    <row r="58" spans="1:11" ht="16.5" thickBot="1" x14ac:dyDescent="0.3">
      <c r="A58" s="147"/>
      <c r="B58" s="20" t="str">
        <f t="shared" ref="B58" si="50">$B$4</f>
        <v>Year 2</v>
      </c>
      <c r="C58" s="108"/>
      <c r="D58" s="108"/>
      <c r="E58" s="37"/>
      <c r="F58" s="37"/>
      <c r="G58" s="37"/>
      <c r="H58" s="37"/>
      <c r="I58" s="37"/>
      <c r="J58" s="48"/>
      <c r="K58" s="98" t="str">
        <f t="shared" si="49"/>
        <v/>
      </c>
    </row>
    <row r="59" spans="1:11" x14ac:dyDescent="0.25">
      <c r="A59" s="148"/>
      <c r="B59" s="77" t="str">
        <f t="shared" ref="B59" si="51">$B$5</f>
        <v>Year 3</v>
      </c>
      <c r="C59" s="109"/>
      <c r="D59" s="109"/>
      <c r="E59" s="88"/>
      <c r="F59" s="88"/>
      <c r="G59" s="88"/>
      <c r="H59" s="88"/>
      <c r="I59" s="88"/>
      <c r="J59" s="99"/>
      <c r="K59" s="100" t="str">
        <f t="shared" si="49"/>
        <v/>
      </c>
    </row>
    <row r="60" spans="1:11" ht="16.5" thickBot="1" x14ac:dyDescent="0.3">
      <c r="A60" s="146" t="str">
        <f>'Outcomes Mapping'!A192</f>
        <v>Course Number</v>
      </c>
      <c r="B60" s="95" t="str">
        <f t="shared" ref="B60" si="52">$B$3</f>
        <v>Year 1</v>
      </c>
      <c r="C60" s="107"/>
      <c r="D60" s="107"/>
      <c r="E60" s="84"/>
      <c r="F60" s="84"/>
      <c r="G60" s="84"/>
      <c r="H60" s="84"/>
      <c r="I60" s="84"/>
      <c r="J60" s="96"/>
      <c r="K60" s="97" t="str">
        <f>IFERROR(C60/D60, "")</f>
        <v/>
      </c>
    </row>
    <row r="61" spans="1:11" ht="16.5" thickBot="1" x14ac:dyDescent="0.3">
      <c r="A61" s="147"/>
      <c r="B61" s="20" t="str">
        <f t="shared" ref="B61" si="53">$B$4</f>
        <v>Year 2</v>
      </c>
      <c r="C61" s="108"/>
      <c r="D61" s="108"/>
      <c r="E61" s="37"/>
      <c r="F61" s="37"/>
      <c r="G61" s="37"/>
      <c r="H61" s="37"/>
      <c r="I61" s="37"/>
      <c r="J61" s="48"/>
      <c r="K61" s="98" t="str">
        <f t="shared" si="49"/>
        <v/>
      </c>
    </row>
    <row r="62" spans="1:11" x14ac:dyDescent="0.25">
      <c r="A62" s="148"/>
      <c r="B62" s="77" t="str">
        <f t="shared" ref="B62" si="54">$B$5</f>
        <v>Year 3</v>
      </c>
      <c r="C62" s="109"/>
      <c r="D62" s="109"/>
      <c r="E62" s="88"/>
      <c r="F62" s="88"/>
      <c r="G62" s="88"/>
      <c r="H62" s="88"/>
      <c r="I62" s="88"/>
      <c r="J62" s="99"/>
      <c r="K62" s="100" t="str">
        <f t="shared" si="49"/>
        <v/>
      </c>
    </row>
  </sheetData>
  <sheetProtection sheet="1" objects="1" scenarios="1" deleteRows="0"/>
  <protectedRanges>
    <protectedRange sqref="C3:J62" name="Range1"/>
    <protectedRange sqref="A3:B62" name="Range1_1"/>
  </protectedRanges>
  <mergeCells count="22">
    <mergeCell ref="A12:A14"/>
    <mergeCell ref="A15:A17"/>
    <mergeCell ref="A18:A20"/>
    <mergeCell ref="A21:A23"/>
    <mergeCell ref="E1:K1"/>
    <mergeCell ref="A1:D1"/>
    <mergeCell ref="A3:A5"/>
    <mergeCell ref="A6:A8"/>
    <mergeCell ref="A9:A11"/>
    <mergeCell ref="A24:A26"/>
    <mergeCell ref="A27:A29"/>
    <mergeCell ref="A30:A32"/>
    <mergeCell ref="A33:A35"/>
    <mergeCell ref="A36:A38"/>
    <mergeCell ref="A54:A56"/>
    <mergeCell ref="A57:A59"/>
    <mergeCell ref="A60:A62"/>
    <mergeCell ref="A39:A41"/>
    <mergeCell ref="A42:A44"/>
    <mergeCell ref="A45:A47"/>
    <mergeCell ref="A48:A50"/>
    <mergeCell ref="A51:A5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workbookViewId="0">
      <selection sqref="A1:C1"/>
    </sheetView>
  </sheetViews>
  <sheetFormatPr defaultColWidth="9.140625" defaultRowHeight="15.75" x14ac:dyDescent="0.25"/>
  <cols>
    <col min="1" max="3" width="9.140625" style="11" customWidth="1"/>
    <col min="4" max="7" width="12.42578125" style="11" customWidth="1"/>
    <col min="8" max="8" width="12.28515625" style="11" customWidth="1"/>
    <col min="9" max="10" width="12.42578125" style="11" customWidth="1"/>
    <col min="11" max="16384" width="9.140625" style="11"/>
  </cols>
  <sheetData>
    <row r="1" spans="1:12" ht="22.9" customHeight="1" thickBot="1" x14ac:dyDescent="0.3">
      <c r="A1" s="152"/>
      <c r="B1" s="153"/>
      <c r="C1" s="154"/>
      <c r="D1" s="155" t="s">
        <v>361</v>
      </c>
      <c r="E1" s="156"/>
      <c r="F1" s="156"/>
      <c r="G1" s="156"/>
      <c r="H1" s="156"/>
      <c r="I1" s="156"/>
      <c r="J1" s="156"/>
    </row>
    <row r="2" spans="1:12" s="50" customFormat="1" ht="31.5" x14ac:dyDescent="0.25">
      <c r="A2" s="91" t="s">
        <v>274</v>
      </c>
      <c r="B2" s="91" t="s">
        <v>342</v>
      </c>
      <c r="C2" s="91" t="s">
        <v>359</v>
      </c>
      <c r="D2" s="92" t="s">
        <v>320</v>
      </c>
      <c r="E2" s="93" t="s">
        <v>321</v>
      </c>
      <c r="F2" s="93" t="s">
        <v>323</v>
      </c>
      <c r="G2" s="93" t="s">
        <v>324</v>
      </c>
      <c r="H2" s="93" t="s">
        <v>322</v>
      </c>
      <c r="I2" s="93" t="s">
        <v>325</v>
      </c>
      <c r="J2" s="94" t="s">
        <v>360</v>
      </c>
    </row>
    <row r="3" spans="1:12" ht="16.5" thickBot="1" x14ac:dyDescent="0.3">
      <c r="A3" s="146" t="str">
        <f>'Outcomes Mapping'!A2</f>
        <v>Course Number</v>
      </c>
      <c r="B3" s="95" t="str">
        <f>Financials!$B$2</f>
        <v>Year 1</v>
      </c>
      <c r="C3" s="95">
        <f>'Course Enrollments'!D3</f>
        <v>0</v>
      </c>
      <c r="D3" s="101"/>
      <c r="E3" s="102"/>
      <c r="F3" s="102"/>
      <c r="G3" s="102"/>
      <c r="H3" s="102"/>
      <c r="I3" s="102"/>
      <c r="J3" s="104" t="str">
        <f>IFERROR(AVERAGE(D3:I3), "")</f>
        <v/>
      </c>
    </row>
    <row r="4" spans="1:12" ht="16.5" thickBot="1" x14ac:dyDescent="0.3">
      <c r="A4" s="147"/>
      <c r="B4" s="20" t="str">
        <f>Financials!$C$2</f>
        <v>Year 2</v>
      </c>
      <c r="C4" s="20">
        <f>'Course Enrollments'!D4</f>
        <v>0</v>
      </c>
      <c r="D4" s="51"/>
      <c r="E4" s="36"/>
      <c r="F4" s="36"/>
      <c r="G4" s="36"/>
      <c r="H4" s="36"/>
      <c r="I4" s="36"/>
      <c r="J4" s="105" t="str">
        <f t="shared" ref="J4:J6" si="0">IFERROR(AVERAGE(D4:I4), "")</f>
        <v/>
      </c>
    </row>
    <row r="5" spans="1:12" x14ac:dyDescent="0.25">
      <c r="A5" s="148"/>
      <c r="B5" s="77" t="str">
        <f>Financials!$D$2</f>
        <v>Year 3</v>
      </c>
      <c r="C5" s="77">
        <f>'Course Enrollments'!D5</f>
        <v>0</v>
      </c>
      <c r="D5" s="103"/>
      <c r="E5" s="79"/>
      <c r="F5" s="79"/>
      <c r="G5" s="79"/>
      <c r="H5" s="79"/>
      <c r="I5" s="79"/>
      <c r="J5" s="106" t="str">
        <f t="shared" si="0"/>
        <v/>
      </c>
    </row>
    <row r="6" spans="1:12" ht="16.5" thickBot="1" x14ac:dyDescent="0.3">
      <c r="A6" s="147" t="str">
        <f>'Outcomes Mapping'!A12</f>
        <v>Course Number</v>
      </c>
      <c r="B6" s="76" t="str">
        <f>$B$3</f>
        <v>Year 1</v>
      </c>
      <c r="C6" s="95">
        <f>'Course Enrollments'!D6</f>
        <v>0</v>
      </c>
      <c r="D6" s="101"/>
      <c r="E6" s="102"/>
      <c r="F6" s="102"/>
      <c r="G6" s="102"/>
      <c r="H6" s="102"/>
      <c r="I6" s="102"/>
      <c r="J6" s="104" t="str">
        <f t="shared" si="0"/>
        <v/>
      </c>
    </row>
    <row r="7" spans="1:12" ht="16.5" thickBot="1" x14ac:dyDescent="0.3">
      <c r="A7" s="147"/>
      <c r="B7" s="20" t="str">
        <f>$B$4</f>
        <v>Year 2</v>
      </c>
      <c r="C7" s="20">
        <f>'Course Enrollments'!D7</f>
        <v>0</v>
      </c>
      <c r="D7" s="51"/>
      <c r="E7" s="36"/>
      <c r="F7" s="36"/>
      <c r="G7" s="36"/>
      <c r="H7" s="36"/>
      <c r="I7" s="36"/>
      <c r="J7" s="105" t="str">
        <f t="shared" ref="J7:J62" si="1">IFERROR(AVERAGE(D7:I7), "")</f>
        <v/>
      </c>
    </row>
    <row r="8" spans="1:12" x14ac:dyDescent="0.25">
      <c r="A8" s="148"/>
      <c r="B8" s="77" t="str">
        <f>$B$5</f>
        <v>Year 3</v>
      </c>
      <c r="C8" s="77">
        <f>'Course Enrollments'!D8</f>
        <v>0</v>
      </c>
      <c r="D8" s="103"/>
      <c r="E8" s="79"/>
      <c r="F8" s="79"/>
      <c r="G8" s="79"/>
      <c r="H8" s="79"/>
      <c r="I8" s="79"/>
      <c r="J8" s="106" t="str">
        <f t="shared" si="1"/>
        <v/>
      </c>
    </row>
    <row r="9" spans="1:12" ht="16.5" thickBot="1" x14ac:dyDescent="0.3">
      <c r="A9" s="146" t="str">
        <f>'Outcomes Mapping'!A22</f>
        <v>Course Number</v>
      </c>
      <c r="B9" s="95" t="str">
        <f t="shared" ref="B9" si="2">$B$3</f>
        <v>Year 1</v>
      </c>
      <c r="C9" s="95">
        <f>'Course Enrollments'!D9</f>
        <v>0</v>
      </c>
      <c r="D9" s="101"/>
      <c r="E9" s="102"/>
      <c r="F9" s="102"/>
      <c r="G9" s="102"/>
      <c r="H9" s="102"/>
      <c r="I9" s="102"/>
      <c r="J9" s="104" t="str">
        <f t="shared" si="1"/>
        <v/>
      </c>
    </row>
    <row r="10" spans="1:12" ht="16.5" thickBot="1" x14ac:dyDescent="0.3">
      <c r="A10" s="147"/>
      <c r="B10" s="20" t="str">
        <f t="shared" ref="B10" si="3">$B$4</f>
        <v>Year 2</v>
      </c>
      <c r="C10" s="20">
        <f>'Course Enrollments'!D10</f>
        <v>0</v>
      </c>
      <c r="D10" s="51"/>
      <c r="E10" s="36"/>
      <c r="F10" s="36"/>
      <c r="G10" s="36"/>
      <c r="H10" s="36"/>
      <c r="I10" s="36"/>
      <c r="J10" s="105" t="str">
        <f t="shared" si="1"/>
        <v/>
      </c>
      <c r="L10" s="11" t="s">
        <v>17</v>
      </c>
    </row>
    <row r="11" spans="1:12" x14ac:dyDescent="0.25">
      <c r="A11" s="148"/>
      <c r="B11" s="77" t="str">
        <f t="shared" ref="B11" si="4">$B$5</f>
        <v>Year 3</v>
      </c>
      <c r="C11" s="77">
        <f>'Course Enrollments'!D11</f>
        <v>0</v>
      </c>
      <c r="D11" s="103"/>
      <c r="E11" s="79"/>
      <c r="F11" s="79"/>
      <c r="G11" s="79"/>
      <c r="H11" s="79"/>
      <c r="I11" s="79"/>
      <c r="J11" s="106" t="str">
        <f t="shared" si="1"/>
        <v/>
      </c>
    </row>
    <row r="12" spans="1:12" ht="16.5" thickBot="1" x14ac:dyDescent="0.3">
      <c r="A12" s="146" t="str">
        <f>'Outcomes Mapping'!A32</f>
        <v>Course Number</v>
      </c>
      <c r="B12" s="76" t="str">
        <f t="shared" ref="B12" si="5">$B$3</f>
        <v>Year 1</v>
      </c>
      <c r="C12" s="95">
        <f>'Course Enrollments'!D12</f>
        <v>0</v>
      </c>
      <c r="D12" s="101"/>
      <c r="E12" s="102"/>
      <c r="F12" s="102"/>
      <c r="G12" s="102"/>
      <c r="H12" s="102"/>
      <c r="I12" s="102"/>
      <c r="J12" s="104" t="str">
        <f t="shared" si="1"/>
        <v/>
      </c>
    </row>
    <row r="13" spans="1:12" ht="16.5" thickBot="1" x14ac:dyDescent="0.3">
      <c r="A13" s="147"/>
      <c r="B13" s="20" t="str">
        <f t="shared" ref="B13" si="6">$B$4</f>
        <v>Year 2</v>
      </c>
      <c r="C13" s="20">
        <f>'Course Enrollments'!D13</f>
        <v>0</v>
      </c>
      <c r="D13" s="51"/>
      <c r="E13" s="36"/>
      <c r="F13" s="36"/>
      <c r="G13" s="36"/>
      <c r="H13" s="36"/>
      <c r="I13" s="36"/>
      <c r="J13" s="105" t="str">
        <f t="shared" si="1"/>
        <v/>
      </c>
    </row>
    <row r="14" spans="1:12" x14ac:dyDescent="0.25">
      <c r="A14" s="148"/>
      <c r="B14" s="77" t="str">
        <f t="shared" ref="B14" si="7">$B$5</f>
        <v>Year 3</v>
      </c>
      <c r="C14" s="77">
        <f>'Course Enrollments'!D14</f>
        <v>0</v>
      </c>
      <c r="D14" s="103"/>
      <c r="E14" s="79"/>
      <c r="F14" s="79"/>
      <c r="G14" s="79"/>
      <c r="H14" s="79"/>
      <c r="I14" s="79"/>
      <c r="J14" s="106" t="str">
        <f t="shared" si="1"/>
        <v/>
      </c>
    </row>
    <row r="15" spans="1:12" ht="16.5" thickBot="1" x14ac:dyDescent="0.3">
      <c r="A15" s="146" t="str">
        <f>'Outcomes Mapping'!A42</f>
        <v>Course Number</v>
      </c>
      <c r="B15" s="95" t="str">
        <f t="shared" ref="B15" si="8">$B$3</f>
        <v>Year 1</v>
      </c>
      <c r="C15" s="95">
        <f>'Course Enrollments'!D15</f>
        <v>0</v>
      </c>
      <c r="D15" s="101"/>
      <c r="E15" s="102"/>
      <c r="F15" s="102"/>
      <c r="G15" s="102"/>
      <c r="H15" s="102"/>
      <c r="I15" s="102"/>
      <c r="J15" s="104" t="str">
        <f t="shared" si="1"/>
        <v/>
      </c>
    </row>
    <row r="16" spans="1:12" ht="16.5" thickBot="1" x14ac:dyDescent="0.3">
      <c r="A16" s="147"/>
      <c r="B16" s="20" t="str">
        <f t="shared" ref="B16" si="9">$B$4</f>
        <v>Year 2</v>
      </c>
      <c r="C16" s="20">
        <f>'Course Enrollments'!D16</f>
        <v>0</v>
      </c>
      <c r="D16" s="51"/>
      <c r="E16" s="36"/>
      <c r="F16" s="36"/>
      <c r="G16" s="36"/>
      <c r="H16" s="36"/>
      <c r="I16" s="36"/>
      <c r="J16" s="105" t="str">
        <f t="shared" si="1"/>
        <v/>
      </c>
    </row>
    <row r="17" spans="1:10" x14ac:dyDescent="0.25">
      <c r="A17" s="148"/>
      <c r="B17" s="77" t="str">
        <f t="shared" ref="B17" si="10">$B$5</f>
        <v>Year 3</v>
      </c>
      <c r="C17" s="77">
        <f>'Course Enrollments'!D17</f>
        <v>0</v>
      </c>
      <c r="D17" s="103"/>
      <c r="E17" s="79"/>
      <c r="F17" s="79"/>
      <c r="G17" s="79"/>
      <c r="H17" s="79"/>
      <c r="I17" s="79"/>
      <c r="J17" s="106" t="str">
        <f t="shared" si="1"/>
        <v/>
      </c>
    </row>
    <row r="18" spans="1:10" ht="16.5" thickBot="1" x14ac:dyDescent="0.3">
      <c r="A18" s="146" t="str">
        <f>'Outcomes Mapping'!A52</f>
        <v>Course Number</v>
      </c>
      <c r="B18" s="95" t="str">
        <f>$B$3</f>
        <v>Year 1</v>
      </c>
      <c r="C18" s="95">
        <f>'Course Enrollments'!D18</f>
        <v>0</v>
      </c>
      <c r="D18" s="101"/>
      <c r="E18" s="102"/>
      <c r="F18" s="102"/>
      <c r="G18" s="102"/>
      <c r="H18" s="102"/>
      <c r="I18" s="102"/>
      <c r="J18" s="104" t="str">
        <f t="shared" si="1"/>
        <v/>
      </c>
    </row>
    <row r="19" spans="1:10" ht="16.5" thickBot="1" x14ac:dyDescent="0.3">
      <c r="A19" s="147"/>
      <c r="B19" s="20" t="str">
        <f t="shared" ref="B19" si="11">$B$4</f>
        <v>Year 2</v>
      </c>
      <c r="C19" s="20">
        <f>'Course Enrollments'!D19</f>
        <v>0</v>
      </c>
      <c r="D19" s="51"/>
      <c r="E19" s="36"/>
      <c r="F19" s="36"/>
      <c r="G19" s="36"/>
      <c r="H19" s="36"/>
      <c r="I19" s="36"/>
      <c r="J19" s="105" t="str">
        <f t="shared" si="1"/>
        <v/>
      </c>
    </row>
    <row r="20" spans="1:10" x14ac:dyDescent="0.25">
      <c r="A20" s="148"/>
      <c r="B20" s="77" t="str">
        <f>$B$5</f>
        <v>Year 3</v>
      </c>
      <c r="C20" s="77">
        <f>'Course Enrollments'!D20</f>
        <v>0</v>
      </c>
      <c r="D20" s="103"/>
      <c r="E20" s="79"/>
      <c r="F20" s="79"/>
      <c r="G20" s="79"/>
      <c r="H20" s="79"/>
      <c r="I20" s="79"/>
      <c r="J20" s="106" t="str">
        <f t="shared" si="1"/>
        <v/>
      </c>
    </row>
    <row r="21" spans="1:10" ht="16.5" thickBot="1" x14ac:dyDescent="0.3">
      <c r="A21" s="146" t="str">
        <f>'Outcomes Mapping'!A62</f>
        <v>Course Number</v>
      </c>
      <c r="B21" s="95" t="str">
        <f t="shared" ref="B21" si="12">$B$3</f>
        <v>Year 1</v>
      </c>
      <c r="C21" s="95">
        <f>'Course Enrollments'!D21</f>
        <v>0</v>
      </c>
      <c r="D21" s="101"/>
      <c r="E21" s="102"/>
      <c r="F21" s="102"/>
      <c r="G21" s="102"/>
      <c r="H21" s="102"/>
      <c r="I21" s="102"/>
      <c r="J21" s="104" t="str">
        <f t="shared" si="1"/>
        <v/>
      </c>
    </row>
    <row r="22" spans="1:10" ht="16.5" thickBot="1" x14ac:dyDescent="0.3">
      <c r="A22" s="147"/>
      <c r="B22" s="20" t="str">
        <f t="shared" ref="B22" si="13">$B$4</f>
        <v>Year 2</v>
      </c>
      <c r="C22" s="20">
        <f>'Course Enrollments'!D22</f>
        <v>0</v>
      </c>
      <c r="D22" s="51"/>
      <c r="E22" s="36"/>
      <c r="F22" s="36"/>
      <c r="G22" s="36"/>
      <c r="H22" s="36"/>
      <c r="I22" s="36"/>
      <c r="J22" s="105" t="str">
        <f t="shared" si="1"/>
        <v/>
      </c>
    </row>
    <row r="23" spans="1:10" x14ac:dyDescent="0.25">
      <c r="A23" s="148"/>
      <c r="B23" s="77" t="str">
        <f t="shared" ref="B23" si="14">$B$5</f>
        <v>Year 3</v>
      </c>
      <c r="C23" s="77">
        <f>'Course Enrollments'!D23</f>
        <v>0</v>
      </c>
      <c r="D23" s="103"/>
      <c r="E23" s="79"/>
      <c r="F23" s="79"/>
      <c r="G23" s="79"/>
      <c r="H23" s="79"/>
      <c r="I23" s="79"/>
      <c r="J23" s="106" t="str">
        <f t="shared" si="1"/>
        <v/>
      </c>
    </row>
    <row r="24" spans="1:10" ht="16.5" thickBot="1" x14ac:dyDescent="0.3">
      <c r="A24" s="146" t="str">
        <f>'Outcomes Mapping'!A72</f>
        <v>Course Number</v>
      </c>
      <c r="B24" s="95" t="str">
        <f t="shared" ref="B24" si="15">$B$3</f>
        <v>Year 1</v>
      </c>
      <c r="C24" s="95">
        <f>'Course Enrollments'!D24</f>
        <v>0</v>
      </c>
      <c r="D24" s="101"/>
      <c r="E24" s="102"/>
      <c r="F24" s="102"/>
      <c r="G24" s="102"/>
      <c r="H24" s="102"/>
      <c r="I24" s="102"/>
      <c r="J24" s="104" t="str">
        <f t="shared" si="1"/>
        <v/>
      </c>
    </row>
    <row r="25" spans="1:10" ht="16.5" thickBot="1" x14ac:dyDescent="0.3">
      <c r="A25" s="147"/>
      <c r="B25" s="20" t="str">
        <f t="shared" ref="B25" si="16">$B$4</f>
        <v>Year 2</v>
      </c>
      <c r="C25" s="20">
        <f>'Course Enrollments'!D25</f>
        <v>0</v>
      </c>
      <c r="D25" s="51"/>
      <c r="E25" s="36"/>
      <c r="F25" s="36"/>
      <c r="G25" s="36"/>
      <c r="H25" s="36"/>
      <c r="I25" s="36"/>
      <c r="J25" s="105" t="str">
        <f t="shared" si="1"/>
        <v/>
      </c>
    </row>
    <row r="26" spans="1:10" x14ac:dyDescent="0.25">
      <c r="A26" s="148"/>
      <c r="B26" s="77" t="str">
        <f t="shared" ref="B26" si="17">$B$5</f>
        <v>Year 3</v>
      </c>
      <c r="C26" s="77">
        <f>'Course Enrollments'!D26</f>
        <v>0</v>
      </c>
      <c r="D26" s="103"/>
      <c r="E26" s="79"/>
      <c r="F26" s="79"/>
      <c r="G26" s="79"/>
      <c r="H26" s="79"/>
      <c r="I26" s="79"/>
      <c r="J26" s="106" t="str">
        <f t="shared" si="1"/>
        <v/>
      </c>
    </row>
    <row r="27" spans="1:10" ht="16.5" thickBot="1" x14ac:dyDescent="0.3">
      <c r="A27" s="146" t="str">
        <f>'Outcomes Mapping'!A82</f>
        <v>Course Number</v>
      </c>
      <c r="B27" s="95" t="str">
        <f t="shared" ref="B27" si="18">$B$3</f>
        <v>Year 1</v>
      </c>
      <c r="C27" s="95">
        <f>'Course Enrollments'!D27</f>
        <v>0</v>
      </c>
      <c r="D27" s="101"/>
      <c r="E27" s="102"/>
      <c r="F27" s="102"/>
      <c r="G27" s="102"/>
      <c r="H27" s="102"/>
      <c r="I27" s="102"/>
      <c r="J27" s="104" t="str">
        <f t="shared" si="1"/>
        <v/>
      </c>
    </row>
    <row r="28" spans="1:10" ht="16.5" thickBot="1" x14ac:dyDescent="0.3">
      <c r="A28" s="147"/>
      <c r="B28" s="20" t="str">
        <f t="shared" ref="B28" si="19">$B$4</f>
        <v>Year 2</v>
      </c>
      <c r="C28" s="20">
        <f>'Course Enrollments'!D28</f>
        <v>0</v>
      </c>
      <c r="D28" s="51"/>
      <c r="E28" s="36"/>
      <c r="F28" s="36"/>
      <c r="G28" s="36"/>
      <c r="H28" s="36"/>
      <c r="I28" s="36"/>
      <c r="J28" s="105" t="str">
        <f t="shared" si="1"/>
        <v/>
      </c>
    </row>
    <row r="29" spans="1:10" x14ac:dyDescent="0.25">
      <c r="A29" s="148"/>
      <c r="B29" s="77" t="str">
        <f t="shared" ref="B29" si="20">$B$5</f>
        <v>Year 3</v>
      </c>
      <c r="C29" s="77">
        <f>'Course Enrollments'!D29</f>
        <v>0</v>
      </c>
      <c r="D29" s="103"/>
      <c r="E29" s="79"/>
      <c r="F29" s="79"/>
      <c r="G29" s="79"/>
      <c r="H29" s="79"/>
      <c r="I29" s="79"/>
      <c r="J29" s="106" t="str">
        <f t="shared" si="1"/>
        <v/>
      </c>
    </row>
    <row r="30" spans="1:10" ht="16.5" thickBot="1" x14ac:dyDescent="0.3">
      <c r="A30" s="146" t="str">
        <f>'Outcomes Mapping'!A92</f>
        <v>Course Number</v>
      </c>
      <c r="B30" s="95" t="str">
        <f t="shared" ref="B30" si="21">$B$3</f>
        <v>Year 1</v>
      </c>
      <c r="C30" s="95">
        <f>'Course Enrollments'!D30</f>
        <v>0</v>
      </c>
      <c r="D30" s="101"/>
      <c r="E30" s="102"/>
      <c r="F30" s="102"/>
      <c r="G30" s="102"/>
      <c r="H30" s="102"/>
      <c r="I30" s="102"/>
      <c r="J30" s="104" t="str">
        <f t="shared" si="1"/>
        <v/>
      </c>
    </row>
    <row r="31" spans="1:10" ht="16.5" thickBot="1" x14ac:dyDescent="0.3">
      <c r="A31" s="147"/>
      <c r="B31" s="20" t="str">
        <f t="shared" ref="B31" si="22">$B$4</f>
        <v>Year 2</v>
      </c>
      <c r="C31" s="20">
        <f>'Course Enrollments'!D31</f>
        <v>0</v>
      </c>
      <c r="D31" s="51"/>
      <c r="E31" s="36"/>
      <c r="F31" s="36"/>
      <c r="G31" s="36"/>
      <c r="H31" s="36"/>
      <c r="I31" s="36"/>
      <c r="J31" s="105" t="str">
        <f t="shared" si="1"/>
        <v/>
      </c>
    </row>
    <row r="32" spans="1:10" x14ac:dyDescent="0.25">
      <c r="A32" s="148"/>
      <c r="B32" s="77" t="str">
        <f t="shared" ref="B32" si="23">$B$5</f>
        <v>Year 3</v>
      </c>
      <c r="C32" s="77">
        <f>'Course Enrollments'!D32</f>
        <v>0</v>
      </c>
      <c r="D32" s="103"/>
      <c r="E32" s="79"/>
      <c r="F32" s="79"/>
      <c r="G32" s="79"/>
      <c r="H32" s="79"/>
      <c r="I32" s="79"/>
      <c r="J32" s="106" t="str">
        <f t="shared" si="1"/>
        <v/>
      </c>
    </row>
    <row r="33" spans="1:10" ht="16.5" thickBot="1" x14ac:dyDescent="0.3">
      <c r="A33" s="146" t="str">
        <f>'Outcomes Mapping'!A102</f>
        <v>Course Number</v>
      </c>
      <c r="B33" s="95" t="str">
        <f t="shared" ref="B33" si="24">$B$3</f>
        <v>Year 1</v>
      </c>
      <c r="C33" s="95">
        <f>'Course Enrollments'!D33</f>
        <v>0</v>
      </c>
      <c r="D33" s="101"/>
      <c r="E33" s="102"/>
      <c r="F33" s="102"/>
      <c r="G33" s="102"/>
      <c r="H33" s="102"/>
      <c r="I33" s="102"/>
      <c r="J33" s="104" t="str">
        <f t="shared" si="1"/>
        <v/>
      </c>
    </row>
    <row r="34" spans="1:10" ht="16.5" thickBot="1" x14ac:dyDescent="0.3">
      <c r="A34" s="147"/>
      <c r="B34" s="20" t="str">
        <f t="shared" ref="B34" si="25">$B$4</f>
        <v>Year 2</v>
      </c>
      <c r="C34" s="20">
        <f>'Course Enrollments'!D34</f>
        <v>0</v>
      </c>
      <c r="D34" s="51"/>
      <c r="E34" s="36"/>
      <c r="F34" s="36"/>
      <c r="G34" s="36"/>
      <c r="H34" s="36"/>
      <c r="I34" s="36"/>
      <c r="J34" s="105" t="str">
        <f t="shared" si="1"/>
        <v/>
      </c>
    </row>
    <row r="35" spans="1:10" x14ac:dyDescent="0.25">
      <c r="A35" s="148"/>
      <c r="B35" s="77" t="str">
        <f t="shared" ref="B35" si="26">$B$5</f>
        <v>Year 3</v>
      </c>
      <c r="C35" s="77">
        <f>'Course Enrollments'!D35</f>
        <v>0</v>
      </c>
      <c r="D35" s="103"/>
      <c r="E35" s="79"/>
      <c r="F35" s="79"/>
      <c r="G35" s="79"/>
      <c r="H35" s="79"/>
      <c r="I35" s="79"/>
      <c r="J35" s="106" t="str">
        <f t="shared" si="1"/>
        <v/>
      </c>
    </row>
    <row r="36" spans="1:10" ht="16.5" thickBot="1" x14ac:dyDescent="0.3">
      <c r="A36" s="146" t="str">
        <f>'Outcomes Mapping'!A112</f>
        <v>Course Number</v>
      </c>
      <c r="B36" s="95" t="str">
        <f t="shared" ref="B36" si="27">$B$3</f>
        <v>Year 1</v>
      </c>
      <c r="C36" s="95">
        <f>'Course Enrollments'!D36</f>
        <v>0</v>
      </c>
      <c r="D36" s="101"/>
      <c r="E36" s="102"/>
      <c r="F36" s="102"/>
      <c r="G36" s="102"/>
      <c r="H36" s="102"/>
      <c r="I36" s="102"/>
      <c r="J36" s="104" t="str">
        <f t="shared" si="1"/>
        <v/>
      </c>
    </row>
    <row r="37" spans="1:10" ht="16.5" thickBot="1" x14ac:dyDescent="0.3">
      <c r="A37" s="147"/>
      <c r="B37" s="20" t="str">
        <f t="shared" ref="B37" si="28">$B$4</f>
        <v>Year 2</v>
      </c>
      <c r="C37" s="20">
        <f>'Course Enrollments'!D37</f>
        <v>0</v>
      </c>
      <c r="D37" s="51"/>
      <c r="E37" s="36"/>
      <c r="F37" s="36"/>
      <c r="G37" s="36"/>
      <c r="H37" s="36"/>
      <c r="I37" s="36"/>
      <c r="J37" s="105" t="str">
        <f t="shared" si="1"/>
        <v/>
      </c>
    </row>
    <row r="38" spans="1:10" x14ac:dyDescent="0.25">
      <c r="A38" s="148"/>
      <c r="B38" s="77" t="str">
        <f t="shared" ref="B38" si="29">$B$5</f>
        <v>Year 3</v>
      </c>
      <c r="C38" s="77">
        <f>'Course Enrollments'!D38</f>
        <v>0</v>
      </c>
      <c r="D38" s="103"/>
      <c r="E38" s="79"/>
      <c r="F38" s="79"/>
      <c r="G38" s="79"/>
      <c r="H38" s="79"/>
      <c r="I38" s="79"/>
      <c r="J38" s="106" t="str">
        <f t="shared" si="1"/>
        <v/>
      </c>
    </row>
    <row r="39" spans="1:10" ht="16.5" thickBot="1" x14ac:dyDescent="0.3">
      <c r="A39" s="146" t="str">
        <f>'Outcomes Mapping'!A122</f>
        <v>Course Number</v>
      </c>
      <c r="B39" s="95" t="str">
        <f t="shared" ref="B39" si="30">$B$3</f>
        <v>Year 1</v>
      </c>
      <c r="C39" s="95">
        <f>'Course Enrollments'!D39</f>
        <v>0</v>
      </c>
      <c r="D39" s="101"/>
      <c r="E39" s="102"/>
      <c r="F39" s="102"/>
      <c r="G39" s="102"/>
      <c r="H39" s="102"/>
      <c r="I39" s="102"/>
      <c r="J39" s="104" t="str">
        <f t="shared" si="1"/>
        <v/>
      </c>
    </row>
    <row r="40" spans="1:10" ht="16.5" thickBot="1" x14ac:dyDescent="0.3">
      <c r="A40" s="147"/>
      <c r="B40" s="20" t="str">
        <f t="shared" ref="B40" si="31">$B$4</f>
        <v>Year 2</v>
      </c>
      <c r="C40" s="20">
        <f>'Course Enrollments'!D40</f>
        <v>0</v>
      </c>
      <c r="D40" s="51"/>
      <c r="E40" s="36"/>
      <c r="F40" s="36"/>
      <c r="G40" s="36"/>
      <c r="H40" s="36"/>
      <c r="I40" s="36"/>
      <c r="J40" s="105" t="str">
        <f t="shared" si="1"/>
        <v/>
      </c>
    </row>
    <row r="41" spans="1:10" x14ac:dyDescent="0.25">
      <c r="A41" s="148"/>
      <c r="B41" s="77" t="str">
        <f t="shared" ref="B41" si="32">$B$5</f>
        <v>Year 3</v>
      </c>
      <c r="C41" s="77">
        <f>'Course Enrollments'!D41</f>
        <v>0</v>
      </c>
      <c r="D41" s="103"/>
      <c r="E41" s="79"/>
      <c r="F41" s="79"/>
      <c r="G41" s="79"/>
      <c r="H41" s="79"/>
      <c r="I41" s="79"/>
      <c r="J41" s="106" t="str">
        <f t="shared" si="1"/>
        <v/>
      </c>
    </row>
    <row r="42" spans="1:10" ht="16.5" thickBot="1" x14ac:dyDescent="0.3">
      <c r="A42" s="146" t="str">
        <f>'Outcomes Mapping'!A132</f>
        <v>Course Number</v>
      </c>
      <c r="B42" s="95" t="str">
        <f t="shared" ref="B42" si="33">$B$3</f>
        <v>Year 1</v>
      </c>
      <c r="C42" s="95">
        <f>'Course Enrollments'!D42</f>
        <v>0</v>
      </c>
      <c r="D42" s="101"/>
      <c r="E42" s="102"/>
      <c r="F42" s="102"/>
      <c r="G42" s="102"/>
      <c r="H42" s="102"/>
      <c r="I42" s="102"/>
      <c r="J42" s="104" t="str">
        <f t="shared" si="1"/>
        <v/>
      </c>
    </row>
    <row r="43" spans="1:10" ht="16.5" thickBot="1" x14ac:dyDescent="0.3">
      <c r="A43" s="147"/>
      <c r="B43" s="20" t="str">
        <f t="shared" ref="B43" si="34">$B$4</f>
        <v>Year 2</v>
      </c>
      <c r="C43" s="20">
        <f>'Course Enrollments'!D43</f>
        <v>0</v>
      </c>
      <c r="D43" s="51"/>
      <c r="E43" s="36"/>
      <c r="F43" s="36"/>
      <c r="G43" s="36"/>
      <c r="H43" s="36"/>
      <c r="I43" s="36"/>
      <c r="J43" s="105" t="str">
        <f t="shared" si="1"/>
        <v/>
      </c>
    </row>
    <row r="44" spans="1:10" x14ac:dyDescent="0.25">
      <c r="A44" s="148"/>
      <c r="B44" s="77" t="str">
        <f t="shared" ref="B44" si="35">$B$5</f>
        <v>Year 3</v>
      </c>
      <c r="C44" s="77">
        <f>'Course Enrollments'!D44</f>
        <v>0</v>
      </c>
      <c r="D44" s="103"/>
      <c r="E44" s="79"/>
      <c r="F44" s="79"/>
      <c r="G44" s="79"/>
      <c r="H44" s="79"/>
      <c r="I44" s="79"/>
      <c r="J44" s="106" t="str">
        <f t="shared" si="1"/>
        <v/>
      </c>
    </row>
    <row r="45" spans="1:10" ht="16.5" thickBot="1" x14ac:dyDescent="0.3">
      <c r="A45" s="146" t="str">
        <f>'Outcomes Mapping'!A142</f>
        <v>Course Number</v>
      </c>
      <c r="B45" s="95" t="str">
        <f t="shared" ref="B45" si="36">$B$3</f>
        <v>Year 1</v>
      </c>
      <c r="C45" s="95">
        <f>'Course Enrollments'!D45</f>
        <v>0</v>
      </c>
      <c r="D45" s="101"/>
      <c r="E45" s="102"/>
      <c r="F45" s="102"/>
      <c r="G45" s="102"/>
      <c r="H45" s="102"/>
      <c r="I45" s="102"/>
      <c r="J45" s="104" t="str">
        <f t="shared" si="1"/>
        <v/>
      </c>
    </row>
    <row r="46" spans="1:10" ht="16.5" thickBot="1" x14ac:dyDescent="0.3">
      <c r="A46" s="147"/>
      <c r="B46" s="20" t="str">
        <f t="shared" ref="B46" si="37">$B$4</f>
        <v>Year 2</v>
      </c>
      <c r="C46" s="20">
        <f>'Course Enrollments'!D46</f>
        <v>0</v>
      </c>
      <c r="D46" s="51"/>
      <c r="E46" s="36"/>
      <c r="F46" s="36"/>
      <c r="G46" s="36"/>
      <c r="H46" s="36"/>
      <c r="I46" s="36"/>
      <c r="J46" s="105" t="str">
        <f t="shared" si="1"/>
        <v/>
      </c>
    </row>
    <row r="47" spans="1:10" x14ac:dyDescent="0.25">
      <c r="A47" s="148"/>
      <c r="B47" s="77" t="str">
        <f t="shared" ref="B47" si="38">$B$5</f>
        <v>Year 3</v>
      </c>
      <c r="C47" s="77">
        <f>'Course Enrollments'!D47</f>
        <v>0</v>
      </c>
      <c r="D47" s="103"/>
      <c r="E47" s="79"/>
      <c r="F47" s="79"/>
      <c r="G47" s="79"/>
      <c r="H47" s="79"/>
      <c r="I47" s="79"/>
      <c r="J47" s="106" t="str">
        <f t="shared" si="1"/>
        <v/>
      </c>
    </row>
    <row r="48" spans="1:10" ht="16.5" thickBot="1" x14ac:dyDescent="0.3">
      <c r="A48" s="146" t="str">
        <f>'Outcomes Mapping'!A152</f>
        <v>Course Number</v>
      </c>
      <c r="B48" s="95" t="str">
        <f t="shared" ref="B48" si="39">$B$3</f>
        <v>Year 1</v>
      </c>
      <c r="C48" s="95">
        <f>'Course Enrollments'!D48</f>
        <v>0</v>
      </c>
      <c r="D48" s="101"/>
      <c r="E48" s="102"/>
      <c r="F48" s="102"/>
      <c r="G48" s="102"/>
      <c r="H48" s="102"/>
      <c r="I48" s="102"/>
      <c r="J48" s="104" t="str">
        <f t="shared" si="1"/>
        <v/>
      </c>
    </row>
    <row r="49" spans="1:10" ht="16.5" thickBot="1" x14ac:dyDescent="0.3">
      <c r="A49" s="147"/>
      <c r="B49" s="20" t="str">
        <f t="shared" ref="B49" si="40">$B$4</f>
        <v>Year 2</v>
      </c>
      <c r="C49" s="20">
        <f>'Course Enrollments'!D49</f>
        <v>0</v>
      </c>
      <c r="D49" s="51"/>
      <c r="E49" s="36"/>
      <c r="F49" s="36"/>
      <c r="G49" s="36"/>
      <c r="H49" s="36"/>
      <c r="I49" s="36"/>
      <c r="J49" s="105" t="str">
        <f t="shared" si="1"/>
        <v/>
      </c>
    </row>
    <row r="50" spans="1:10" x14ac:dyDescent="0.25">
      <c r="A50" s="148"/>
      <c r="B50" s="77" t="str">
        <f t="shared" ref="B50" si="41">$B$5</f>
        <v>Year 3</v>
      </c>
      <c r="C50" s="77">
        <f>'Course Enrollments'!D50</f>
        <v>0</v>
      </c>
      <c r="D50" s="103"/>
      <c r="E50" s="79"/>
      <c r="F50" s="79"/>
      <c r="G50" s="79"/>
      <c r="H50" s="79"/>
      <c r="I50" s="79"/>
      <c r="J50" s="106" t="str">
        <f t="shared" si="1"/>
        <v/>
      </c>
    </row>
    <row r="51" spans="1:10" ht="16.5" thickBot="1" x14ac:dyDescent="0.3">
      <c r="A51" s="146" t="str">
        <f>'Outcomes Mapping'!A162</f>
        <v>Course Number</v>
      </c>
      <c r="B51" s="95" t="str">
        <f t="shared" ref="B51" si="42">$B$3</f>
        <v>Year 1</v>
      </c>
      <c r="C51" s="95">
        <f>'Course Enrollments'!D51</f>
        <v>0</v>
      </c>
      <c r="D51" s="101"/>
      <c r="E51" s="102"/>
      <c r="F51" s="102"/>
      <c r="G51" s="102"/>
      <c r="H51" s="102"/>
      <c r="I51" s="102"/>
      <c r="J51" s="104" t="str">
        <f t="shared" si="1"/>
        <v/>
      </c>
    </row>
    <row r="52" spans="1:10" ht="16.5" thickBot="1" x14ac:dyDescent="0.3">
      <c r="A52" s="147"/>
      <c r="B52" s="20" t="str">
        <f t="shared" ref="B52" si="43">$B$4</f>
        <v>Year 2</v>
      </c>
      <c r="C52" s="20">
        <f>'Course Enrollments'!D52</f>
        <v>0</v>
      </c>
      <c r="D52" s="51"/>
      <c r="E52" s="36"/>
      <c r="F52" s="36"/>
      <c r="G52" s="36"/>
      <c r="H52" s="36"/>
      <c r="I52" s="36"/>
      <c r="J52" s="105" t="str">
        <f t="shared" si="1"/>
        <v/>
      </c>
    </row>
    <row r="53" spans="1:10" x14ac:dyDescent="0.25">
      <c r="A53" s="148"/>
      <c r="B53" s="77" t="str">
        <f t="shared" ref="B53" si="44">$B$5</f>
        <v>Year 3</v>
      </c>
      <c r="C53" s="77">
        <f>'Course Enrollments'!D53</f>
        <v>0</v>
      </c>
      <c r="D53" s="103"/>
      <c r="E53" s="79"/>
      <c r="F53" s="79"/>
      <c r="G53" s="79"/>
      <c r="H53" s="79"/>
      <c r="I53" s="79"/>
      <c r="J53" s="106" t="str">
        <f t="shared" si="1"/>
        <v/>
      </c>
    </row>
    <row r="54" spans="1:10" ht="16.5" thickBot="1" x14ac:dyDescent="0.3">
      <c r="A54" s="146" t="str">
        <f>'Outcomes Mapping'!A172</f>
        <v>Course Number</v>
      </c>
      <c r="B54" s="95" t="str">
        <f t="shared" ref="B54" si="45">$B$3</f>
        <v>Year 1</v>
      </c>
      <c r="C54" s="95">
        <f>'Course Enrollments'!D54</f>
        <v>0</v>
      </c>
      <c r="D54" s="101"/>
      <c r="E54" s="102"/>
      <c r="F54" s="102"/>
      <c r="G54" s="102"/>
      <c r="H54" s="102"/>
      <c r="I54" s="102"/>
      <c r="J54" s="104" t="str">
        <f t="shared" si="1"/>
        <v/>
      </c>
    </row>
    <row r="55" spans="1:10" ht="16.5" thickBot="1" x14ac:dyDescent="0.3">
      <c r="A55" s="147"/>
      <c r="B55" s="20" t="str">
        <f t="shared" ref="B55" si="46">$B$4</f>
        <v>Year 2</v>
      </c>
      <c r="C55" s="20">
        <f>'Course Enrollments'!D55</f>
        <v>0</v>
      </c>
      <c r="D55" s="51"/>
      <c r="E55" s="36"/>
      <c r="F55" s="36"/>
      <c r="G55" s="36"/>
      <c r="H55" s="36"/>
      <c r="I55" s="36"/>
      <c r="J55" s="105" t="str">
        <f t="shared" si="1"/>
        <v/>
      </c>
    </row>
    <row r="56" spans="1:10" x14ac:dyDescent="0.25">
      <c r="A56" s="148"/>
      <c r="B56" s="77" t="str">
        <f t="shared" ref="B56" si="47">$B$5</f>
        <v>Year 3</v>
      </c>
      <c r="C56" s="77">
        <f>'Course Enrollments'!D56</f>
        <v>0</v>
      </c>
      <c r="D56" s="103"/>
      <c r="E56" s="79"/>
      <c r="F56" s="79"/>
      <c r="G56" s="79"/>
      <c r="H56" s="79"/>
      <c r="I56" s="79"/>
      <c r="J56" s="106" t="str">
        <f t="shared" si="1"/>
        <v/>
      </c>
    </row>
    <row r="57" spans="1:10" ht="16.5" thickBot="1" x14ac:dyDescent="0.3">
      <c r="A57" s="146" t="str">
        <f>'Outcomes Mapping'!A182</f>
        <v>Course Number</v>
      </c>
      <c r="B57" s="95" t="str">
        <f t="shared" ref="B57" si="48">$B$3</f>
        <v>Year 1</v>
      </c>
      <c r="C57" s="95">
        <f>'Course Enrollments'!D57</f>
        <v>0</v>
      </c>
      <c r="D57" s="101"/>
      <c r="E57" s="102"/>
      <c r="F57" s="102"/>
      <c r="G57" s="102"/>
      <c r="H57" s="102"/>
      <c r="I57" s="102"/>
      <c r="J57" s="104" t="str">
        <f t="shared" si="1"/>
        <v/>
      </c>
    </row>
    <row r="58" spans="1:10" ht="16.5" thickBot="1" x14ac:dyDescent="0.3">
      <c r="A58" s="147"/>
      <c r="B58" s="20" t="str">
        <f t="shared" ref="B58" si="49">$B$4</f>
        <v>Year 2</v>
      </c>
      <c r="C58" s="20">
        <f>'Course Enrollments'!D58</f>
        <v>0</v>
      </c>
      <c r="D58" s="51"/>
      <c r="E58" s="36"/>
      <c r="F58" s="36"/>
      <c r="G58" s="36"/>
      <c r="H58" s="36"/>
      <c r="I58" s="36"/>
      <c r="J58" s="105" t="str">
        <f t="shared" si="1"/>
        <v/>
      </c>
    </row>
    <row r="59" spans="1:10" x14ac:dyDescent="0.25">
      <c r="A59" s="148"/>
      <c r="B59" s="77" t="str">
        <f t="shared" ref="B59" si="50">$B$5</f>
        <v>Year 3</v>
      </c>
      <c r="C59" s="77">
        <f>'Course Enrollments'!D59</f>
        <v>0</v>
      </c>
      <c r="D59" s="103"/>
      <c r="E59" s="79"/>
      <c r="F59" s="79"/>
      <c r="G59" s="79"/>
      <c r="H59" s="79"/>
      <c r="I59" s="79"/>
      <c r="J59" s="106" t="str">
        <f t="shared" si="1"/>
        <v/>
      </c>
    </row>
    <row r="60" spans="1:10" ht="16.5" thickBot="1" x14ac:dyDescent="0.3">
      <c r="A60" s="146" t="str">
        <f>'Outcomes Mapping'!A192</f>
        <v>Course Number</v>
      </c>
      <c r="B60" s="95" t="str">
        <f t="shared" ref="B60" si="51">$B$3</f>
        <v>Year 1</v>
      </c>
      <c r="C60" s="95">
        <f>'Course Enrollments'!D60</f>
        <v>0</v>
      </c>
      <c r="D60" s="101"/>
      <c r="E60" s="102"/>
      <c r="F60" s="102"/>
      <c r="G60" s="102"/>
      <c r="H60" s="102"/>
      <c r="I60" s="102"/>
      <c r="J60" s="104" t="str">
        <f>IFERROR(AVERAGE(D60:I60), "")</f>
        <v/>
      </c>
    </row>
    <row r="61" spans="1:10" ht="16.5" thickBot="1" x14ac:dyDescent="0.3">
      <c r="A61" s="147"/>
      <c r="B61" s="20" t="str">
        <f t="shared" ref="B61" si="52">$B$4</f>
        <v>Year 2</v>
      </c>
      <c r="C61" s="20">
        <f>'Course Enrollments'!D61</f>
        <v>0</v>
      </c>
      <c r="D61" s="51"/>
      <c r="E61" s="36"/>
      <c r="F61" s="36"/>
      <c r="G61" s="36"/>
      <c r="H61" s="36"/>
      <c r="I61" s="36"/>
      <c r="J61" s="105" t="str">
        <f t="shared" si="1"/>
        <v/>
      </c>
    </row>
    <row r="62" spans="1:10" x14ac:dyDescent="0.25">
      <c r="A62" s="148"/>
      <c r="B62" s="77" t="str">
        <f t="shared" ref="B62" si="53">$B$5</f>
        <v>Year 3</v>
      </c>
      <c r="C62" s="77">
        <f>'Course Enrollments'!D62</f>
        <v>0</v>
      </c>
      <c r="D62" s="103"/>
      <c r="E62" s="79"/>
      <c r="F62" s="79"/>
      <c r="G62" s="79"/>
      <c r="H62" s="79"/>
      <c r="I62" s="79"/>
      <c r="J62" s="106" t="str">
        <f t="shared" si="1"/>
        <v/>
      </c>
    </row>
  </sheetData>
  <sheetProtection sheet="1" objects="1" scenarios="1" deleteRows="0"/>
  <protectedRanges>
    <protectedRange sqref="D3:I62" name="Range1"/>
    <protectedRange sqref="A3:B62" name="Range1_1"/>
  </protectedRanges>
  <mergeCells count="22">
    <mergeCell ref="A1:C1"/>
    <mergeCell ref="D1:J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54:A56"/>
    <mergeCell ref="A57:A59"/>
    <mergeCell ref="A60:A62"/>
    <mergeCell ref="A39:A41"/>
    <mergeCell ref="A42:A44"/>
    <mergeCell ref="A45:A47"/>
    <mergeCell ref="A48:A50"/>
    <mergeCell ref="A51:A5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>
      <selection sqref="A1:E1"/>
    </sheetView>
  </sheetViews>
  <sheetFormatPr defaultColWidth="8.85546875" defaultRowHeight="15.75" x14ac:dyDescent="0.25"/>
  <cols>
    <col min="1" max="1" width="11.85546875" style="11" customWidth="1"/>
    <col min="2" max="2" width="36.7109375" style="11" customWidth="1"/>
    <col min="3" max="3" width="53.28515625" style="11" customWidth="1"/>
    <col min="4" max="4" width="54.42578125" style="11" customWidth="1"/>
    <col min="5" max="5" width="51.85546875" style="11" customWidth="1"/>
    <col min="6" max="16384" width="8.85546875" style="11"/>
  </cols>
  <sheetData>
    <row r="1" spans="1:5" ht="22.9" customHeight="1" thickBot="1" x14ac:dyDescent="0.3">
      <c r="A1" s="116" t="s">
        <v>5</v>
      </c>
      <c r="B1" s="116"/>
      <c r="C1" s="116"/>
      <c r="D1" s="116"/>
      <c r="E1" s="116"/>
    </row>
    <row r="2" spans="1:5" ht="29.45" customHeight="1" thickBot="1" x14ac:dyDescent="0.3">
      <c r="A2" s="18" t="s">
        <v>6</v>
      </c>
      <c r="B2" s="19" t="s">
        <v>7</v>
      </c>
      <c r="C2" s="19" t="s">
        <v>8</v>
      </c>
      <c r="D2" s="19" t="s">
        <v>9</v>
      </c>
      <c r="E2" s="19" t="s">
        <v>10</v>
      </c>
    </row>
    <row r="3" spans="1:5" ht="17.25" customHeight="1" thickBot="1" x14ac:dyDescent="0.3">
      <c r="A3" s="39" t="s">
        <v>11</v>
      </c>
      <c r="B3" s="40" t="s">
        <v>12</v>
      </c>
      <c r="C3" s="40" t="s">
        <v>13</v>
      </c>
      <c r="D3" s="40" t="s">
        <v>14</v>
      </c>
      <c r="E3" s="40" t="s">
        <v>15</v>
      </c>
    </row>
    <row r="4" spans="1:5" ht="17.25" customHeight="1" thickBot="1" x14ac:dyDescent="0.3">
      <c r="A4" s="17"/>
      <c r="B4" s="17"/>
      <c r="C4" s="17"/>
      <c r="D4" s="17"/>
      <c r="E4" s="17"/>
    </row>
    <row r="5" spans="1:5" ht="17.25" customHeight="1" thickBot="1" x14ac:dyDescent="0.3">
      <c r="A5" s="17"/>
      <c r="B5" s="17"/>
      <c r="C5" s="17"/>
      <c r="D5" s="17"/>
      <c r="E5" s="17"/>
    </row>
    <row r="6" spans="1:5" ht="17.25" customHeight="1" thickBot="1" x14ac:dyDescent="0.3">
      <c r="A6" s="17"/>
      <c r="B6" s="17"/>
      <c r="C6" s="17"/>
      <c r="D6" s="17"/>
      <c r="E6" s="17"/>
    </row>
    <row r="7" spans="1:5" ht="17.25" customHeight="1" thickBot="1" x14ac:dyDescent="0.3">
      <c r="A7" s="17"/>
      <c r="B7" s="17"/>
      <c r="C7" s="17"/>
      <c r="D7" s="17"/>
      <c r="E7" s="17"/>
    </row>
    <row r="8" spans="1:5" ht="17.25" customHeight="1" thickBot="1" x14ac:dyDescent="0.3">
      <c r="A8" s="17"/>
      <c r="B8" s="17"/>
      <c r="C8" s="17"/>
      <c r="D8" s="17"/>
      <c r="E8" s="17"/>
    </row>
    <row r="9" spans="1:5" ht="17.25" customHeight="1" thickBot="1" x14ac:dyDescent="0.3">
      <c r="A9" s="17"/>
      <c r="B9" s="17"/>
      <c r="C9" s="17"/>
      <c r="D9" s="17"/>
      <c r="E9" s="17"/>
    </row>
    <row r="10" spans="1:5" ht="17.25" customHeight="1" thickBot="1" x14ac:dyDescent="0.3">
      <c r="A10" s="17"/>
      <c r="B10" s="17"/>
      <c r="C10" s="17"/>
      <c r="D10" s="17"/>
      <c r="E10" s="17"/>
    </row>
    <row r="11" spans="1:5" ht="17.25" customHeight="1" thickBot="1" x14ac:dyDescent="0.3">
      <c r="A11" s="17"/>
      <c r="B11" s="17"/>
      <c r="C11" s="17"/>
      <c r="D11" s="17"/>
      <c r="E11" s="17"/>
    </row>
    <row r="12" spans="1:5" ht="17.25" customHeight="1" thickBot="1" x14ac:dyDescent="0.3">
      <c r="A12" s="17"/>
      <c r="B12" s="17"/>
      <c r="C12" s="17"/>
      <c r="D12" s="17"/>
      <c r="E12" s="17"/>
    </row>
    <row r="13" spans="1:5" ht="17.25" customHeight="1" thickBot="1" x14ac:dyDescent="0.3">
      <c r="A13" s="17"/>
      <c r="B13" s="17"/>
      <c r="C13" s="17"/>
      <c r="D13" s="17"/>
      <c r="E13" s="17"/>
    </row>
    <row r="14" spans="1:5" ht="17.25" customHeight="1" thickBot="1" x14ac:dyDescent="0.3">
      <c r="A14" s="17"/>
      <c r="B14" s="17"/>
      <c r="C14" s="17"/>
      <c r="D14" s="17"/>
      <c r="E14" s="17"/>
    </row>
    <row r="15" spans="1:5" ht="17.25" customHeight="1" thickBot="1" x14ac:dyDescent="0.3">
      <c r="A15" s="17"/>
      <c r="B15" s="17"/>
      <c r="C15" s="17"/>
      <c r="D15" s="17"/>
      <c r="E15" s="17"/>
    </row>
    <row r="16" spans="1:5" ht="17.25" customHeight="1" thickBot="1" x14ac:dyDescent="0.3">
      <c r="A16" s="17"/>
      <c r="B16" s="17"/>
      <c r="C16" s="17"/>
      <c r="D16" s="17"/>
      <c r="E16" s="17"/>
    </row>
    <row r="17" spans="1:5" ht="17.25" customHeight="1" thickBot="1" x14ac:dyDescent="0.3">
      <c r="A17" s="17"/>
      <c r="B17" s="17"/>
      <c r="C17" s="17"/>
      <c r="D17" s="17"/>
      <c r="E17" s="17"/>
    </row>
    <row r="18" spans="1:5" ht="17.25" customHeight="1" thickBot="1" x14ac:dyDescent="0.3">
      <c r="A18" s="17"/>
      <c r="B18" s="17"/>
      <c r="C18" s="17"/>
      <c r="D18" s="17"/>
      <c r="E18" s="17"/>
    </row>
    <row r="19" spans="1:5" ht="17.25" customHeight="1" thickBot="1" x14ac:dyDescent="0.3">
      <c r="A19" s="17"/>
      <c r="B19" s="17"/>
      <c r="C19" s="17"/>
      <c r="D19" s="17"/>
      <c r="E19" s="17"/>
    </row>
    <row r="20" spans="1:5" ht="17.25" customHeight="1" thickBot="1" x14ac:dyDescent="0.3">
      <c r="A20" s="17"/>
      <c r="B20" s="17"/>
      <c r="C20" s="17"/>
      <c r="D20" s="17"/>
      <c r="E20" s="17"/>
    </row>
    <row r="21" spans="1:5" ht="17.25" customHeight="1" thickBot="1" x14ac:dyDescent="0.3">
      <c r="A21" s="17"/>
      <c r="B21" s="17"/>
      <c r="C21" s="17"/>
      <c r="D21" s="17"/>
      <c r="E21" s="17"/>
    </row>
    <row r="22" spans="1:5" ht="17.25" customHeight="1" thickBot="1" x14ac:dyDescent="0.3">
      <c r="A22" s="17"/>
      <c r="B22" s="17"/>
      <c r="C22" s="17"/>
      <c r="D22" s="17"/>
      <c r="E22" s="17"/>
    </row>
    <row r="23" spans="1:5" ht="17.25" customHeight="1" thickBot="1" x14ac:dyDescent="0.3">
      <c r="A23" s="17"/>
      <c r="B23" s="17"/>
      <c r="C23" s="17"/>
      <c r="D23" s="17"/>
      <c r="E23" s="17"/>
    </row>
    <row r="24" spans="1:5" ht="17.25" customHeight="1" thickBot="1" x14ac:dyDescent="0.3">
      <c r="A24" s="17"/>
      <c r="B24" s="17"/>
      <c r="C24" s="17"/>
      <c r="D24" s="17"/>
      <c r="E24" s="17"/>
    </row>
    <row r="25" spans="1:5" ht="17.25" customHeight="1" thickBot="1" x14ac:dyDescent="0.3">
      <c r="A25" s="17"/>
      <c r="B25" s="17"/>
      <c r="C25" s="17"/>
      <c r="D25" s="17"/>
      <c r="E25" s="17"/>
    </row>
    <row r="26" spans="1:5" ht="17.25" customHeight="1" thickBot="1" x14ac:dyDescent="0.3">
      <c r="A26" s="17"/>
      <c r="B26" s="17"/>
      <c r="C26" s="17"/>
      <c r="D26" s="17"/>
      <c r="E26" s="17"/>
    </row>
    <row r="27" spans="1:5" ht="17.25" customHeight="1" thickBot="1" x14ac:dyDescent="0.3">
      <c r="A27" s="17"/>
      <c r="B27" s="17"/>
      <c r="C27" s="17"/>
      <c r="D27" s="17"/>
      <c r="E27" s="17"/>
    </row>
    <row r="28" spans="1:5" ht="17.25" customHeight="1" thickBot="1" x14ac:dyDescent="0.3">
      <c r="A28" s="17"/>
      <c r="B28" s="17"/>
      <c r="C28" s="17"/>
      <c r="D28" s="17"/>
      <c r="E28" s="17"/>
    </row>
    <row r="29" spans="1:5" ht="17.25" customHeight="1" thickBot="1" x14ac:dyDescent="0.3">
      <c r="A29" s="17"/>
      <c r="B29" s="17"/>
      <c r="C29" s="17"/>
      <c r="D29" s="17"/>
      <c r="E29" s="17"/>
    </row>
    <row r="30" spans="1:5" ht="17.25" customHeight="1" thickBot="1" x14ac:dyDescent="0.3">
      <c r="A30" s="17"/>
      <c r="B30" s="17"/>
      <c r="C30" s="17"/>
      <c r="D30" s="17"/>
      <c r="E30" s="17"/>
    </row>
    <row r="31" spans="1:5" ht="17.25" customHeight="1" thickBot="1" x14ac:dyDescent="0.3">
      <c r="A31" s="17"/>
      <c r="B31" s="17"/>
      <c r="C31" s="17"/>
      <c r="D31" s="17"/>
      <c r="E31" s="17"/>
    </row>
  </sheetData>
  <sheetProtection sheet="1" deleteRows="0"/>
  <protectedRanges>
    <protectedRange sqref="A3:E31" name="Range1"/>
  </protectedRanges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workbookViewId="0">
      <pane xSplit="1" topLeftCell="B1" activePane="topRight" state="frozen"/>
      <selection pane="topRight" sqref="A1:U1"/>
    </sheetView>
  </sheetViews>
  <sheetFormatPr defaultColWidth="9.140625" defaultRowHeight="15.75" x14ac:dyDescent="0.25"/>
  <cols>
    <col min="1" max="1" width="29.7109375" style="11" customWidth="1"/>
    <col min="2" max="21" width="8.7109375" style="11" customWidth="1"/>
    <col min="22" max="16384" width="9.140625" style="11"/>
  </cols>
  <sheetData>
    <row r="1" spans="1:21" ht="33" customHeight="1" thickBot="1" x14ac:dyDescent="0.3">
      <c r="A1" s="117" t="s">
        <v>16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s="54" customFormat="1" ht="13.5" thickBot="1" x14ac:dyDescent="0.25">
      <c r="A2" s="52" t="s">
        <v>17</v>
      </c>
      <c r="B2" s="53" t="s">
        <v>18</v>
      </c>
      <c r="C2" s="53" t="s">
        <v>19</v>
      </c>
      <c r="D2" s="53" t="s">
        <v>20</v>
      </c>
      <c r="E2" s="53" t="s">
        <v>21</v>
      </c>
      <c r="F2" s="53" t="s">
        <v>22</v>
      </c>
      <c r="G2" s="53" t="s">
        <v>23</v>
      </c>
      <c r="H2" s="53" t="s">
        <v>24</v>
      </c>
      <c r="I2" s="53" t="s">
        <v>25</v>
      </c>
      <c r="J2" s="53" t="s">
        <v>26</v>
      </c>
      <c r="K2" s="53" t="s">
        <v>27</v>
      </c>
      <c r="L2" s="53" t="s">
        <v>28</v>
      </c>
      <c r="M2" s="53" t="s">
        <v>29</v>
      </c>
      <c r="N2" s="53" t="s">
        <v>30</v>
      </c>
      <c r="O2" s="53" t="s">
        <v>31</v>
      </c>
      <c r="P2" s="53" t="s">
        <v>32</v>
      </c>
      <c r="Q2" s="53" t="s">
        <v>33</v>
      </c>
      <c r="R2" s="53" t="s">
        <v>34</v>
      </c>
      <c r="S2" s="53" t="s">
        <v>35</v>
      </c>
      <c r="T2" s="53" t="s">
        <v>36</v>
      </c>
      <c r="U2" s="53" t="s">
        <v>37</v>
      </c>
    </row>
    <row r="3" spans="1:21" ht="16.5" thickBot="1" x14ac:dyDescent="0.3">
      <c r="A3" s="41" t="s">
        <v>38</v>
      </c>
      <c r="B3" s="12"/>
      <c r="C3" s="13"/>
      <c r="D3" s="14"/>
      <c r="E3" s="21"/>
      <c r="F3" s="21"/>
      <c r="G3" s="21"/>
      <c r="H3" s="21"/>
      <c r="I3" s="21"/>
      <c r="J3" s="21"/>
      <c r="K3" s="21"/>
      <c r="L3" s="12"/>
      <c r="M3" s="13"/>
      <c r="N3" s="14"/>
      <c r="O3" s="21"/>
      <c r="P3" s="21"/>
      <c r="Q3" s="21"/>
      <c r="R3" s="21"/>
      <c r="S3" s="21"/>
      <c r="T3" s="21"/>
      <c r="U3" s="21"/>
    </row>
    <row r="4" spans="1:21" ht="16.5" thickBot="1" x14ac:dyDescent="0.3">
      <c r="A4" s="41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6.5" thickBot="1" x14ac:dyDescent="0.3">
      <c r="A5" s="41" t="s">
        <v>40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6.5" thickBot="1" x14ac:dyDescent="0.3">
      <c r="A6" s="41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16.5" thickBot="1" x14ac:dyDescent="0.3">
      <c r="A7" s="41" t="s">
        <v>42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6.5" thickBot="1" x14ac:dyDescent="0.3">
      <c r="A8" s="41" t="s">
        <v>43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6.5" thickBot="1" x14ac:dyDescent="0.3">
      <c r="A9" s="41" t="s">
        <v>44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6.5" thickBot="1" x14ac:dyDescent="0.3">
      <c r="A10" s="41" t="s">
        <v>45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6.5" thickBot="1" x14ac:dyDescent="0.3">
      <c r="A11" s="41" t="s">
        <v>46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16.5" thickBot="1" x14ac:dyDescent="0.3">
      <c r="A12" s="46" t="s">
        <v>47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4" spans="1:21" ht="16.5" thickBot="1" x14ac:dyDescent="0.3"/>
    <row r="15" spans="1:21" ht="16.5" thickBot="1" x14ac:dyDescent="0.3">
      <c r="A15" s="125" t="s">
        <v>48</v>
      </c>
      <c r="B15" s="126"/>
      <c r="C15" s="126"/>
      <c r="D15" s="126"/>
      <c r="E15" s="127"/>
    </row>
    <row r="16" spans="1:21" ht="16.5" thickBot="1" x14ac:dyDescent="0.3">
      <c r="A16" s="122" t="s">
        <v>49</v>
      </c>
      <c r="B16" s="123"/>
      <c r="C16" s="123"/>
      <c r="D16" s="123"/>
      <c r="E16" s="124"/>
    </row>
    <row r="17" spans="1:5" ht="14.45" customHeight="1" thickBot="1" x14ac:dyDescent="0.3">
      <c r="A17" s="12" t="s">
        <v>50</v>
      </c>
      <c r="B17" s="128" t="s">
        <v>51</v>
      </c>
      <c r="C17" s="129"/>
      <c r="D17" s="129"/>
      <c r="E17" s="130"/>
    </row>
    <row r="18" spans="1:5" ht="14.45" customHeight="1" thickBot="1" x14ac:dyDescent="0.3">
      <c r="A18" s="13" t="s">
        <v>50</v>
      </c>
      <c r="B18" s="119" t="s">
        <v>52</v>
      </c>
      <c r="C18" s="120"/>
      <c r="D18" s="120"/>
      <c r="E18" s="121"/>
    </row>
    <row r="19" spans="1:5" ht="14.45" customHeight="1" thickBot="1" x14ac:dyDescent="0.3">
      <c r="A19" s="14" t="s">
        <v>50</v>
      </c>
      <c r="B19" s="119" t="s">
        <v>53</v>
      </c>
      <c r="C19" s="120"/>
      <c r="D19" s="120"/>
      <c r="E19" s="121"/>
    </row>
    <row r="20" spans="1:5" ht="14.45" customHeight="1" thickBot="1" x14ac:dyDescent="0.3">
      <c r="A20" s="14" t="s">
        <v>54</v>
      </c>
      <c r="B20" s="119" t="s">
        <v>55</v>
      </c>
      <c r="C20" s="120"/>
      <c r="D20" s="120"/>
      <c r="E20" s="121"/>
    </row>
    <row r="21" spans="1:5" ht="14.45" customHeight="1" thickBot="1" x14ac:dyDescent="0.3">
      <c r="A21" s="14" t="s">
        <v>56</v>
      </c>
      <c r="B21" s="119" t="s">
        <v>57</v>
      </c>
      <c r="C21" s="120"/>
      <c r="D21" s="120"/>
      <c r="E21" s="121"/>
    </row>
    <row r="22" spans="1:5" ht="14.45" customHeight="1" thickBot="1" x14ac:dyDescent="0.3">
      <c r="A22" s="14" t="s">
        <v>58</v>
      </c>
      <c r="B22" s="119" t="s">
        <v>59</v>
      </c>
      <c r="C22" s="120"/>
      <c r="D22" s="120"/>
      <c r="E22" s="121"/>
    </row>
    <row r="23" spans="1:5" ht="14.45" customHeight="1" thickBot="1" x14ac:dyDescent="0.3">
      <c r="A23" s="14" t="s">
        <v>60</v>
      </c>
      <c r="B23" s="119" t="s">
        <v>61</v>
      </c>
      <c r="C23" s="120"/>
      <c r="D23" s="120"/>
      <c r="E23" s="121"/>
    </row>
  </sheetData>
  <sheetProtection sheet="1" objects="1" scenarios="1" deleteColumns="0" deleteRows="0"/>
  <protectedRanges>
    <protectedRange sqref="A3:K12 B2:K2 A17:A23 L2:U12" name="Range1"/>
  </protectedRanges>
  <mergeCells count="10">
    <mergeCell ref="A1:U1"/>
    <mergeCell ref="B23:E23"/>
    <mergeCell ref="A16:E16"/>
    <mergeCell ref="A15:E15"/>
    <mergeCell ref="B19:E19"/>
    <mergeCell ref="B17:E17"/>
    <mergeCell ref="B18:E18"/>
    <mergeCell ref="B21:E21"/>
    <mergeCell ref="B22:E22"/>
    <mergeCell ref="B20:E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showGridLines="0" workbookViewId="0">
      <pane ySplit="1" topLeftCell="A167" activePane="bottomLeft" state="frozen"/>
      <selection pane="bottomLeft" sqref="A1:C1"/>
    </sheetView>
  </sheetViews>
  <sheetFormatPr defaultColWidth="9.140625" defaultRowHeight="15.75" x14ac:dyDescent="0.25"/>
  <cols>
    <col min="1" max="1" width="12.28515625" style="43" customWidth="1"/>
    <col min="2" max="2" width="7.7109375" style="15" customWidth="1"/>
    <col min="3" max="3" width="27.7109375" style="11" customWidth="1"/>
    <col min="4" max="4" width="11.85546875" style="11" customWidth="1"/>
    <col min="5" max="5" width="10" style="11" customWidth="1"/>
    <col min="6" max="6" width="17.85546875" style="45" customWidth="1"/>
    <col min="7" max="7" width="12.7109375" style="45" customWidth="1"/>
    <col min="8" max="8" width="13.7109375" style="45" customWidth="1"/>
    <col min="9" max="9" width="25.85546875" style="11" customWidth="1"/>
    <col min="10" max="10" width="29.140625" style="11" customWidth="1"/>
    <col min="11" max="11" width="13" style="11" customWidth="1"/>
    <col min="12" max="12" width="7.85546875" style="11" customWidth="1"/>
    <col min="13" max="16384" width="9.140625" style="11"/>
  </cols>
  <sheetData>
    <row r="1" spans="1:11" ht="65.25" customHeight="1" thickBot="1" x14ac:dyDescent="0.3">
      <c r="A1" s="132" t="s">
        <v>62</v>
      </c>
      <c r="B1" s="132"/>
      <c r="C1" s="132"/>
      <c r="D1" s="111" t="s">
        <v>63</v>
      </c>
      <c r="E1" s="111" t="s">
        <v>64</v>
      </c>
      <c r="F1" s="111" t="s">
        <v>65</v>
      </c>
      <c r="G1" s="111" t="s">
        <v>66</v>
      </c>
      <c r="H1" s="111" t="s">
        <v>67</v>
      </c>
      <c r="I1" s="111" t="s">
        <v>68</v>
      </c>
      <c r="J1" s="111" t="s">
        <v>69</v>
      </c>
      <c r="K1" s="111" t="s">
        <v>70</v>
      </c>
    </row>
    <row r="2" spans="1:11" ht="16.5" thickBot="1" x14ac:dyDescent="0.3">
      <c r="A2" s="131" t="s">
        <v>71</v>
      </c>
      <c r="B2" s="23" t="s">
        <v>72</v>
      </c>
      <c r="C2" s="41" t="s">
        <v>73</v>
      </c>
      <c r="D2" s="24"/>
      <c r="E2" s="24"/>
      <c r="F2" s="37"/>
      <c r="G2" s="37"/>
      <c r="H2" s="37"/>
      <c r="I2" s="24"/>
      <c r="J2" s="24"/>
      <c r="K2" s="24"/>
    </row>
    <row r="3" spans="1:11" ht="16.5" thickBot="1" x14ac:dyDescent="0.3">
      <c r="A3" s="131"/>
      <c r="B3" s="23" t="s">
        <v>74</v>
      </c>
      <c r="C3" s="41" t="s">
        <v>73</v>
      </c>
      <c r="D3" s="24"/>
      <c r="E3" s="24"/>
      <c r="F3" s="37"/>
      <c r="G3" s="37"/>
      <c r="H3" s="37"/>
      <c r="I3" s="24"/>
      <c r="J3" s="24"/>
      <c r="K3" s="24"/>
    </row>
    <row r="4" spans="1:11" ht="16.5" thickBot="1" x14ac:dyDescent="0.3">
      <c r="A4" s="131"/>
      <c r="B4" s="23" t="s">
        <v>75</v>
      </c>
      <c r="C4" s="41" t="s">
        <v>73</v>
      </c>
      <c r="D4" s="24"/>
      <c r="E4" s="24"/>
      <c r="F4" s="37"/>
      <c r="G4" s="37"/>
      <c r="H4" s="37"/>
      <c r="I4" s="24"/>
      <c r="J4" s="24"/>
      <c r="K4" s="24"/>
    </row>
    <row r="5" spans="1:11" ht="16.5" thickBot="1" x14ac:dyDescent="0.3">
      <c r="A5" s="131"/>
      <c r="B5" s="23" t="s">
        <v>76</v>
      </c>
      <c r="C5" s="41" t="s">
        <v>73</v>
      </c>
      <c r="D5" s="24"/>
      <c r="E5" s="24"/>
      <c r="F5" s="37"/>
      <c r="G5" s="37"/>
      <c r="H5" s="37"/>
      <c r="I5" s="24"/>
      <c r="J5" s="24"/>
      <c r="K5" s="24"/>
    </row>
    <row r="6" spans="1:11" ht="16.5" thickBot="1" x14ac:dyDescent="0.3">
      <c r="A6" s="131"/>
      <c r="B6" s="23" t="s">
        <v>77</v>
      </c>
      <c r="C6" s="41" t="s">
        <v>73</v>
      </c>
      <c r="D6" s="24"/>
      <c r="E6" s="24"/>
      <c r="F6" s="37"/>
      <c r="G6" s="37"/>
      <c r="H6" s="37"/>
      <c r="I6" s="24"/>
      <c r="J6" s="24"/>
      <c r="K6" s="24"/>
    </row>
    <row r="7" spans="1:11" ht="16.5" thickBot="1" x14ac:dyDescent="0.3">
      <c r="A7" s="131"/>
      <c r="B7" s="23" t="s">
        <v>78</v>
      </c>
      <c r="C7" s="41" t="s">
        <v>73</v>
      </c>
      <c r="D7" s="24"/>
      <c r="E7" s="24"/>
      <c r="F7" s="37"/>
      <c r="G7" s="37"/>
      <c r="H7" s="37"/>
      <c r="I7" s="24"/>
      <c r="J7" s="24"/>
      <c r="K7" s="24"/>
    </row>
    <row r="8" spans="1:11" ht="16.5" thickBot="1" x14ac:dyDescent="0.3">
      <c r="A8" s="131"/>
      <c r="B8" s="23" t="s">
        <v>79</v>
      </c>
      <c r="C8" s="41" t="s">
        <v>73</v>
      </c>
      <c r="D8" s="24"/>
      <c r="E8" s="24"/>
      <c r="F8" s="37"/>
      <c r="G8" s="37"/>
      <c r="H8" s="37"/>
      <c r="I8" s="24"/>
      <c r="J8" s="24"/>
      <c r="K8" s="24"/>
    </row>
    <row r="9" spans="1:11" ht="16.5" thickBot="1" x14ac:dyDescent="0.3">
      <c r="A9" s="131"/>
      <c r="B9" s="23" t="s">
        <v>80</v>
      </c>
      <c r="C9" s="41" t="s">
        <v>73</v>
      </c>
      <c r="D9" s="24"/>
      <c r="E9" s="24"/>
      <c r="F9" s="37"/>
      <c r="G9" s="37"/>
      <c r="H9" s="37"/>
      <c r="I9" s="24"/>
      <c r="J9" s="24"/>
      <c r="K9" s="24"/>
    </row>
    <row r="10" spans="1:11" ht="16.5" thickBot="1" x14ac:dyDescent="0.3">
      <c r="A10" s="131"/>
      <c r="B10" s="23" t="s">
        <v>81</v>
      </c>
      <c r="C10" s="41" t="s">
        <v>73</v>
      </c>
      <c r="D10" s="24"/>
      <c r="E10" s="24"/>
      <c r="F10" s="37"/>
      <c r="G10" s="37"/>
      <c r="H10" s="37"/>
      <c r="I10" s="24"/>
      <c r="J10" s="24"/>
      <c r="K10" s="24"/>
    </row>
    <row r="11" spans="1:11" ht="16.5" thickBot="1" x14ac:dyDescent="0.3">
      <c r="A11" s="131"/>
      <c r="B11" s="23" t="s">
        <v>82</v>
      </c>
      <c r="C11" s="41" t="s">
        <v>73</v>
      </c>
      <c r="D11" s="24"/>
      <c r="E11" s="24"/>
      <c r="F11" s="37"/>
      <c r="G11" s="37"/>
      <c r="H11" s="37"/>
      <c r="I11" s="24"/>
      <c r="J11" s="24"/>
      <c r="K11" s="24"/>
    </row>
    <row r="12" spans="1:11" ht="16.5" thickBot="1" x14ac:dyDescent="0.3">
      <c r="A12" s="131" t="s">
        <v>71</v>
      </c>
      <c r="B12" s="25" t="s">
        <v>83</v>
      </c>
      <c r="C12" s="42" t="s">
        <v>73</v>
      </c>
      <c r="D12" s="24"/>
      <c r="E12" s="24"/>
      <c r="F12" s="37"/>
      <c r="G12" s="37"/>
      <c r="H12" s="37"/>
      <c r="I12" s="24"/>
      <c r="J12" s="24"/>
      <c r="K12" s="24"/>
    </row>
    <row r="13" spans="1:11" ht="16.5" thickBot="1" x14ac:dyDescent="0.3">
      <c r="A13" s="131"/>
      <c r="B13" s="25" t="s">
        <v>84</v>
      </c>
      <c r="C13" s="42" t="s">
        <v>73</v>
      </c>
      <c r="D13" s="24"/>
      <c r="E13" s="24"/>
      <c r="F13" s="37"/>
      <c r="G13" s="37"/>
      <c r="H13" s="37"/>
      <c r="I13" s="24"/>
      <c r="J13" s="24"/>
      <c r="K13" s="24"/>
    </row>
    <row r="14" spans="1:11" ht="16.5" thickBot="1" x14ac:dyDescent="0.3">
      <c r="A14" s="131"/>
      <c r="B14" s="25" t="s">
        <v>85</v>
      </c>
      <c r="C14" s="42" t="s">
        <v>73</v>
      </c>
      <c r="D14" s="24"/>
      <c r="E14" s="24"/>
      <c r="F14" s="37"/>
      <c r="G14" s="37"/>
      <c r="H14" s="37"/>
      <c r="I14" s="24"/>
      <c r="J14" s="24"/>
      <c r="K14" s="24"/>
    </row>
    <row r="15" spans="1:11" ht="16.5" thickBot="1" x14ac:dyDescent="0.3">
      <c r="A15" s="131"/>
      <c r="B15" s="25" t="s">
        <v>86</v>
      </c>
      <c r="C15" s="42" t="s">
        <v>73</v>
      </c>
      <c r="D15" s="24"/>
      <c r="E15" s="24"/>
      <c r="F15" s="37"/>
      <c r="G15" s="37"/>
      <c r="H15" s="37"/>
      <c r="I15" s="24"/>
      <c r="J15" s="24"/>
      <c r="K15" s="24"/>
    </row>
    <row r="16" spans="1:11" ht="16.5" thickBot="1" x14ac:dyDescent="0.3">
      <c r="A16" s="131"/>
      <c r="B16" s="25" t="s">
        <v>87</v>
      </c>
      <c r="C16" s="42" t="s">
        <v>73</v>
      </c>
      <c r="D16" s="24"/>
      <c r="E16" s="24"/>
      <c r="F16" s="37"/>
      <c r="G16" s="37"/>
      <c r="H16" s="37"/>
      <c r="I16" s="24"/>
      <c r="J16" s="24"/>
      <c r="K16" s="24"/>
    </row>
    <row r="17" spans="1:17" ht="16.5" thickBot="1" x14ac:dyDescent="0.3">
      <c r="A17" s="131"/>
      <c r="B17" s="25" t="s">
        <v>88</v>
      </c>
      <c r="C17" s="42" t="s">
        <v>73</v>
      </c>
      <c r="D17" s="24"/>
      <c r="E17" s="24"/>
      <c r="F17" s="37"/>
      <c r="G17" s="37"/>
      <c r="H17" s="37"/>
      <c r="I17" s="24"/>
      <c r="J17" s="24"/>
      <c r="K17" s="24"/>
    </row>
    <row r="18" spans="1:17" ht="14.45" customHeight="1" thickBot="1" x14ac:dyDescent="0.3">
      <c r="A18" s="131"/>
      <c r="B18" s="25" t="s">
        <v>89</v>
      </c>
      <c r="C18" s="42" t="s">
        <v>73</v>
      </c>
      <c r="D18" s="24"/>
      <c r="E18" s="24"/>
      <c r="F18" s="37"/>
      <c r="G18" s="37"/>
      <c r="H18" s="37"/>
      <c r="I18" s="24"/>
      <c r="J18" s="24"/>
      <c r="K18" s="24"/>
    </row>
    <row r="19" spans="1:17" ht="14.45" customHeight="1" thickBot="1" x14ac:dyDescent="0.3">
      <c r="A19" s="131"/>
      <c r="B19" s="25" t="s">
        <v>90</v>
      </c>
      <c r="C19" s="42" t="s">
        <v>73</v>
      </c>
      <c r="D19" s="24"/>
      <c r="E19" s="24"/>
      <c r="F19" s="37"/>
      <c r="G19" s="37"/>
      <c r="H19" s="37"/>
      <c r="I19" s="24"/>
      <c r="J19" s="24"/>
      <c r="K19" s="24"/>
    </row>
    <row r="20" spans="1:17" ht="14.45" customHeight="1" thickBot="1" x14ac:dyDescent="0.3">
      <c r="A20" s="131"/>
      <c r="B20" s="25" t="s">
        <v>91</v>
      </c>
      <c r="C20" s="42" t="s">
        <v>73</v>
      </c>
      <c r="D20" s="24"/>
      <c r="E20" s="24"/>
      <c r="F20" s="37"/>
      <c r="G20" s="37"/>
      <c r="H20" s="37"/>
      <c r="I20" s="24"/>
      <c r="J20" s="24"/>
      <c r="K20" s="24"/>
    </row>
    <row r="21" spans="1:17" ht="14.45" customHeight="1" thickBot="1" x14ac:dyDescent="0.3">
      <c r="A21" s="131"/>
      <c r="B21" s="25" t="s">
        <v>92</v>
      </c>
      <c r="C21" s="42" t="s">
        <v>73</v>
      </c>
      <c r="D21" s="24"/>
      <c r="E21" s="24"/>
      <c r="F21" s="37"/>
      <c r="G21" s="37"/>
      <c r="H21" s="37"/>
      <c r="I21" s="24"/>
      <c r="J21" s="24"/>
      <c r="K21" s="24"/>
    </row>
    <row r="22" spans="1:17" ht="14.45" customHeight="1" thickBot="1" x14ac:dyDescent="0.3">
      <c r="A22" s="131" t="s">
        <v>71</v>
      </c>
      <c r="B22" s="23" t="s">
        <v>93</v>
      </c>
      <c r="C22" s="41" t="s">
        <v>73</v>
      </c>
      <c r="D22" s="24"/>
      <c r="E22" s="24"/>
      <c r="F22" s="37"/>
      <c r="G22" s="37"/>
      <c r="H22" s="37"/>
      <c r="I22" s="24"/>
      <c r="J22" s="24"/>
      <c r="K22" s="24"/>
    </row>
    <row r="23" spans="1:17" ht="14.45" customHeight="1" thickBot="1" x14ac:dyDescent="0.3">
      <c r="A23" s="131"/>
      <c r="B23" s="23" t="s">
        <v>94</v>
      </c>
      <c r="C23" s="41" t="s">
        <v>73</v>
      </c>
      <c r="D23" s="24"/>
      <c r="E23" s="24"/>
      <c r="F23" s="37"/>
      <c r="G23" s="37"/>
      <c r="H23" s="37"/>
      <c r="I23" s="24"/>
      <c r="J23" s="24"/>
      <c r="K23" s="24"/>
      <c r="M23" s="125" t="s">
        <v>48</v>
      </c>
      <c r="N23" s="126"/>
      <c r="O23" s="126"/>
      <c r="P23" s="126"/>
      <c r="Q23" s="127"/>
    </row>
    <row r="24" spans="1:17" ht="14.45" customHeight="1" thickBot="1" x14ac:dyDescent="0.3">
      <c r="A24" s="131"/>
      <c r="B24" s="23" t="s">
        <v>95</v>
      </c>
      <c r="C24" s="41" t="s">
        <v>73</v>
      </c>
      <c r="D24" s="24"/>
      <c r="E24" s="24"/>
      <c r="F24" s="37"/>
      <c r="G24" s="37"/>
      <c r="H24" s="37"/>
      <c r="I24" s="24"/>
      <c r="J24" s="24"/>
      <c r="K24" s="24"/>
      <c r="M24" s="122" t="s">
        <v>49</v>
      </c>
      <c r="N24" s="123"/>
      <c r="O24" s="123"/>
      <c r="P24" s="123"/>
      <c r="Q24" s="124"/>
    </row>
    <row r="25" spans="1:17" ht="16.5" thickBot="1" x14ac:dyDescent="0.3">
      <c r="A25" s="131"/>
      <c r="B25" s="23" t="s">
        <v>96</v>
      </c>
      <c r="C25" s="41" t="s">
        <v>73</v>
      </c>
      <c r="D25" s="24"/>
      <c r="E25" s="24"/>
      <c r="F25" s="37"/>
      <c r="G25" s="37"/>
      <c r="H25" s="37"/>
      <c r="I25" s="24"/>
      <c r="J25" s="24"/>
      <c r="K25" s="24"/>
      <c r="M25" s="12" t="s">
        <v>50</v>
      </c>
      <c r="N25" s="128" t="s">
        <v>51</v>
      </c>
      <c r="O25" s="129"/>
      <c r="P25" s="129"/>
      <c r="Q25" s="130"/>
    </row>
    <row r="26" spans="1:17" ht="16.5" thickBot="1" x14ac:dyDescent="0.3">
      <c r="A26" s="131"/>
      <c r="B26" s="23" t="s">
        <v>97</v>
      </c>
      <c r="C26" s="41" t="s">
        <v>73</v>
      </c>
      <c r="D26" s="24"/>
      <c r="E26" s="24"/>
      <c r="F26" s="37"/>
      <c r="G26" s="37"/>
      <c r="H26" s="37"/>
      <c r="I26" s="24"/>
      <c r="J26" s="24"/>
      <c r="K26" s="24"/>
      <c r="M26" s="13" t="s">
        <v>50</v>
      </c>
      <c r="N26" s="119" t="s">
        <v>52</v>
      </c>
      <c r="O26" s="120"/>
      <c r="P26" s="120"/>
      <c r="Q26" s="121"/>
    </row>
    <row r="27" spans="1:17" ht="16.5" thickBot="1" x14ac:dyDescent="0.3">
      <c r="A27" s="131"/>
      <c r="B27" s="23" t="s">
        <v>98</v>
      </c>
      <c r="C27" s="41" t="s">
        <v>73</v>
      </c>
      <c r="D27" s="24"/>
      <c r="E27" s="24"/>
      <c r="F27" s="37"/>
      <c r="G27" s="37"/>
      <c r="H27" s="37"/>
      <c r="I27" s="24"/>
      <c r="J27" s="24"/>
      <c r="K27" s="24"/>
      <c r="M27" s="14" t="s">
        <v>50</v>
      </c>
      <c r="N27" s="119" t="s">
        <v>53</v>
      </c>
      <c r="O27" s="120"/>
      <c r="P27" s="120"/>
      <c r="Q27" s="121"/>
    </row>
    <row r="28" spans="1:17" ht="16.5" thickBot="1" x14ac:dyDescent="0.3">
      <c r="A28" s="131"/>
      <c r="B28" s="23" t="s">
        <v>99</v>
      </c>
      <c r="C28" s="41" t="s">
        <v>73</v>
      </c>
      <c r="D28" s="24"/>
      <c r="E28" s="24"/>
      <c r="F28" s="37"/>
      <c r="G28" s="37"/>
      <c r="H28" s="37"/>
      <c r="I28" s="24"/>
      <c r="J28" s="24"/>
      <c r="K28" s="24"/>
      <c r="M28" s="14" t="s">
        <v>54</v>
      </c>
      <c r="N28" s="119" t="s">
        <v>55</v>
      </c>
      <c r="O28" s="120"/>
      <c r="P28" s="120"/>
      <c r="Q28" s="121"/>
    </row>
    <row r="29" spans="1:17" ht="16.5" thickBot="1" x14ac:dyDescent="0.3">
      <c r="A29" s="131"/>
      <c r="B29" s="23" t="s">
        <v>100</v>
      </c>
      <c r="C29" s="41" t="s">
        <v>73</v>
      </c>
      <c r="D29" s="24"/>
      <c r="E29" s="24"/>
      <c r="F29" s="37"/>
      <c r="G29" s="37"/>
      <c r="H29" s="37"/>
      <c r="I29" s="24"/>
      <c r="J29" s="24"/>
      <c r="K29" s="24"/>
      <c r="M29" s="14" t="s">
        <v>56</v>
      </c>
      <c r="N29" s="119" t="s">
        <v>57</v>
      </c>
      <c r="O29" s="120"/>
      <c r="P29" s="120"/>
      <c r="Q29" s="121"/>
    </row>
    <row r="30" spans="1:17" ht="16.5" thickBot="1" x14ac:dyDescent="0.3">
      <c r="A30" s="131"/>
      <c r="B30" s="23" t="s">
        <v>101</v>
      </c>
      <c r="C30" s="41" t="s">
        <v>73</v>
      </c>
      <c r="D30" s="24"/>
      <c r="E30" s="24"/>
      <c r="F30" s="37"/>
      <c r="G30" s="37"/>
      <c r="H30" s="37"/>
      <c r="I30" s="24"/>
      <c r="J30" s="24"/>
      <c r="K30" s="24"/>
      <c r="M30" s="14" t="s">
        <v>58</v>
      </c>
      <c r="N30" s="119" t="s">
        <v>59</v>
      </c>
      <c r="O30" s="120"/>
      <c r="P30" s="120"/>
      <c r="Q30" s="121"/>
    </row>
    <row r="31" spans="1:17" ht="16.5" thickBot="1" x14ac:dyDescent="0.3">
      <c r="A31" s="131"/>
      <c r="B31" s="23" t="s">
        <v>102</v>
      </c>
      <c r="C31" s="41" t="s">
        <v>73</v>
      </c>
      <c r="D31" s="24"/>
      <c r="E31" s="24"/>
      <c r="F31" s="37"/>
      <c r="G31" s="37"/>
      <c r="H31" s="37"/>
      <c r="I31" s="24"/>
      <c r="J31" s="24"/>
      <c r="K31" s="24"/>
      <c r="M31" s="14" t="s">
        <v>60</v>
      </c>
      <c r="N31" s="119" t="s">
        <v>61</v>
      </c>
      <c r="O31" s="120"/>
      <c r="P31" s="120"/>
      <c r="Q31" s="121"/>
    </row>
    <row r="32" spans="1:17" ht="16.5" thickBot="1" x14ac:dyDescent="0.3">
      <c r="A32" s="131" t="s">
        <v>71</v>
      </c>
      <c r="B32" s="25" t="s">
        <v>103</v>
      </c>
      <c r="C32" s="42" t="s">
        <v>73</v>
      </c>
      <c r="D32" s="24"/>
      <c r="E32" s="24"/>
      <c r="F32" s="37"/>
      <c r="G32" s="37"/>
      <c r="H32" s="37"/>
      <c r="I32" s="24"/>
      <c r="J32" s="24"/>
      <c r="K32" s="24"/>
    </row>
    <row r="33" spans="1:11" ht="16.5" thickBot="1" x14ac:dyDescent="0.3">
      <c r="A33" s="131"/>
      <c r="B33" s="25" t="s">
        <v>104</v>
      </c>
      <c r="C33" s="42" t="s">
        <v>73</v>
      </c>
      <c r="D33" s="24"/>
      <c r="E33" s="24"/>
      <c r="F33" s="37"/>
      <c r="G33" s="37"/>
      <c r="H33" s="37"/>
      <c r="I33" s="24"/>
      <c r="J33" s="24"/>
      <c r="K33" s="24"/>
    </row>
    <row r="34" spans="1:11" ht="16.5" thickBot="1" x14ac:dyDescent="0.3">
      <c r="A34" s="131"/>
      <c r="B34" s="25" t="s">
        <v>105</v>
      </c>
      <c r="C34" s="42" t="s">
        <v>73</v>
      </c>
      <c r="D34" s="24"/>
      <c r="E34" s="24"/>
      <c r="F34" s="37"/>
      <c r="G34" s="37"/>
      <c r="H34" s="37"/>
      <c r="I34" s="24"/>
      <c r="J34" s="24"/>
      <c r="K34" s="24"/>
    </row>
    <row r="35" spans="1:11" ht="16.5" thickBot="1" x14ac:dyDescent="0.3">
      <c r="A35" s="131"/>
      <c r="B35" s="25" t="s">
        <v>106</v>
      </c>
      <c r="C35" s="42" t="s">
        <v>73</v>
      </c>
      <c r="D35" s="24"/>
      <c r="E35" s="24"/>
      <c r="F35" s="37"/>
      <c r="G35" s="37"/>
      <c r="H35" s="37"/>
      <c r="I35" s="24"/>
      <c r="J35" s="24"/>
      <c r="K35" s="24"/>
    </row>
    <row r="36" spans="1:11" ht="16.5" thickBot="1" x14ac:dyDescent="0.3">
      <c r="A36" s="131"/>
      <c r="B36" s="25" t="s">
        <v>107</v>
      </c>
      <c r="C36" s="42" t="s">
        <v>73</v>
      </c>
      <c r="D36" s="24"/>
      <c r="E36" s="24"/>
      <c r="F36" s="37"/>
      <c r="G36" s="37"/>
      <c r="H36" s="37"/>
      <c r="I36" s="24"/>
      <c r="J36" s="24"/>
      <c r="K36" s="24"/>
    </row>
    <row r="37" spans="1:11" ht="16.5" thickBot="1" x14ac:dyDescent="0.3">
      <c r="A37" s="131"/>
      <c r="B37" s="25" t="s">
        <v>108</v>
      </c>
      <c r="C37" s="42" t="s">
        <v>73</v>
      </c>
      <c r="D37" s="24"/>
      <c r="E37" s="24"/>
      <c r="F37" s="37"/>
      <c r="G37" s="37"/>
      <c r="H37" s="37"/>
      <c r="I37" s="24"/>
      <c r="J37" s="24"/>
      <c r="K37" s="24"/>
    </row>
    <row r="38" spans="1:11" ht="16.5" thickBot="1" x14ac:dyDescent="0.3">
      <c r="A38" s="131"/>
      <c r="B38" s="25" t="s">
        <v>109</v>
      </c>
      <c r="C38" s="42" t="s">
        <v>73</v>
      </c>
      <c r="D38" s="24"/>
      <c r="E38" s="24"/>
      <c r="F38" s="37"/>
      <c r="G38" s="37"/>
      <c r="H38" s="37"/>
      <c r="I38" s="24"/>
      <c r="J38" s="24"/>
      <c r="K38" s="24"/>
    </row>
    <row r="39" spans="1:11" ht="16.5" thickBot="1" x14ac:dyDescent="0.3">
      <c r="A39" s="131"/>
      <c r="B39" s="25" t="s">
        <v>110</v>
      </c>
      <c r="C39" s="42" t="s">
        <v>73</v>
      </c>
      <c r="D39" s="24"/>
      <c r="E39" s="24"/>
      <c r="F39" s="37"/>
      <c r="G39" s="37"/>
      <c r="H39" s="37"/>
      <c r="I39" s="24"/>
      <c r="J39" s="24"/>
      <c r="K39" s="24"/>
    </row>
    <row r="40" spans="1:11" ht="16.5" thickBot="1" x14ac:dyDescent="0.3">
      <c r="A40" s="131"/>
      <c r="B40" s="25" t="s">
        <v>111</v>
      </c>
      <c r="C40" s="42" t="s">
        <v>73</v>
      </c>
      <c r="D40" s="24"/>
      <c r="E40" s="24"/>
      <c r="F40" s="37"/>
      <c r="G40" s="37"/>
      <c r="H40" s="37"/>
      <c r="I40" s="24"/>
      <c r="J40" s="24"/>
      <c r="K40" s="24"/>
    </row>
    <row r="41" spans="1:11" ht="16.5" thickBot="1" x14ac:dyDescent="0.3">
      <c r="A41" s="131"/>
      <c r="B41" s="25" t="s">
        <v>112</v>
      </c>
      <c r="C41" s="42" t="s">
        <v>73</v>
      </c>
      <c r="D41" s="24"/>
      <c r="E41" s="24"/>
      <c r="F41" s="37"/>
      <c r="G41" s="37"/>
      <c r="H41" s="37"/>
      <c r="I41" s="24"/>
      <c r="J41" s="24"/>
      <c r="K41" s="24"/>
    </row>
    <row r="42" spans="1:11" ht="16.5" thickBot="1" x14ac:dyDescent="0.3">
      <c r="A42" s="131" t="s">
        <v>71</v>
      </c>
      <c r="B42" s="23" t="s">
        <v>113</v>
      </c>
      <c r="C42" s="41" t="s">
        <v>73</v>
      </c>
      <c r="D42" s="24"/>
      <c r="E42" s="24"/>
      <c r="F42" s="37"/>
      <c r="G42" s="37"/>
      <c r="H42" s="37"/>
      <c r="I42" s="24"/>
      <c r="J42" s="24"/>
      <c r="K42" s="24"/>
    </row>
    <row r="43" spans="1:11" ht="16.5" thickBot="1" x14ac:dyDescent="0.3">
      <c r="A43" s="131"/>
      <c r="B43" s="23" t="s">
        <v>114</v>
      </c>
      <c r="C43" s="41" t="s">
        <v>73</v>
      </c>
      <c r="D43" s="24"/>
      <c r="E43" s="24"/>
      <c r="F43" s="37"/>
      <c r="G43" s="37"/>
      <c r="H43" s="37"/>
      <c r="I43" s="24"/>
      <c r="J43" s="24"/>
      <c r="K43" s="24"/>
    </row>
    <row r="44" spans="1:11" ht="16.5" thickBot="1" x14ac:dyDescent="0.3">
      <c r="A44" s="131"/>
      <c r="B44" s="23" t="s">
        <v>115</v>
      </c>
      <c r="C44" s="41" t="s">
        <v>73</v>
      </c>
      <c r="D44" s="24"/>
      <c r="E44" s="24"/>
      <c r="F44" s="37"/>
      <c r="G44" s="37"/>
      <c r="H44" s="37"/>
      <c r="I44" s="24"/>
      <c r="J44" s="24"/>
      <c r="K44" s="24"/>
    </row>
    <row r="45" spans="1:11" ht="16.5" thickBot="1" x14ac:dyDescent="0.3">
      <c r="A45" s="131"/>
      <c r="B45" s="23" t="s">
        <v>116</v>
      </c>
      <c r="C45" s="41" t="s">
        <v>73</v>
      </c>
      <c r="D45" s="24"/>
      <c r="E45" s="24"/>
      <c r="F45" s="37"/>
      <c r="G45" s="37"/>
      <c r="H45" s="37"/>
      <c r="I45" s="24"/>
      <c r="J45" s="24"/>
      <c r="K45" s="24"/>
    </row>
    <row r="46" spans="1:11" ht="16.5" thickBot="1" x14ac:dyDescent="0.3">
      <c r="A46" s="131"/>
      <c r="B46" s="23" t="s">
        <v>117</v>
      </c>
      <c r="C46" s="41" t="s">
        <v>73</v>
      </c>
      <c r="D46" s="24"/>
      <c r="E46" s="24"/>
      <c r="F46" s="37"/>
      <c r="G46" s="37"/>
      <c r="H46" s="37"/>
      <c r="I46" s="24"/>
      <c r="J46" s="24"/>
      <c r="K46" s="24"/>
    </row>
    <row r="47" spans="1:11" ht="16.5" thickBot="1" x14ac:dyDescent="0.3">
      <c r="A47" s="131"/>
      <c r="B47" s="23" t="s">
        <v>118</v>
      </c>
      <c r="C47" s="41" t="s">
        <v>73</v>
      </c>
      <c r="D47" s="24"/>
      <c r="E47" s="24"/>
      <c r="F47" s="37"/>
      <c r="G47" s="37"/>
      <c r="H47" s="37"/>
      <c r="I47" s="24"/>
      <c r="J47" s="24"/>
      <c r="K47" s="24"/>
    </row>
    <row r="48" spans="1:11" ht="16.5" thickBot="1" x14ac:dyDescent="0.3">
      <c r="A48" s="131"/>
      <c r="B48" s="23" t="s">
        <v>119</v>
      </c>
      <c r="C48" s="41" t="s">
        <v>73</v>
      </c>
      <c r="D48" s="24"/>
      <c r="E48" s="24"/>
      <c r="F48" s="37"/>
      <c r="G48" s="37"/>
      <c r="H48" s="37"/>
      <c r="I48" s="24"/>
      <c r="J48" s="24"/>
      <c r="K48" s="24"/>
    </row>
    <row r="49" spans="1:11" ht="16.5" thickBot="1" x14ac:dyDescent="0.3">
      <c r="A49" s="131"/>
      <c r="B49" s="23" t="s">
        <v>120</v>
      </c>
      <c r="C49" s="41" t="s">
        <v>73</v>
      </c>
      <c r="D49" s="24"/>
      <c r="E49" s="24"/>
      <c r="F49" s="37"/>
      <c r="G49" s="37"/>
      <c r="H49" s="37"/>
      <c r="I49" s="24"/>
      <c r="J49" s="24"/>
      <c r="K49" s="24"/>
    </row>
    <row r="50" spans="1:11" ht="16.5" thickBot="1" x14ac:dyDescent="0.3">
      <c r="A50" s="131"/>
      <c r="B50" s="23" t="s">
        <v>121</v>
      </c>
      <c r="C50" s="41" t="s">
        <v>73</v>
      </c>
      <c r="D50" s="24"/>
      <c r="E50" s="24"/>
      <c r="F50" s="37"/>
      <c r="G50" s="37"/>
      <c r="H50" s="37"/>
      <c r="I50" s="24"/>
      <c r="J50" s="24"/>
      <c r="K50" s="24"/>
    </row>
    <row r="51" spans="1:11" ht="16.5" thickBot="1" x14ac:dyDescent="0.3">
      <c r="A51" s="131"/>
      <c r="B51" s="23" t="s">
        <v>122</v>
      </c>
      <c r="C51" s="41" t="s">
        <v>73</v>
      </c>
      <c r="D51" s="24"/>
      <c r="E51" s="24"/>
      <c r="F51" s="37"/>
      <c r="G51" s="37"/>
      <c r="H51" s="37"/>
      <c r="I51" s="24"/>
      <c r="J51" s="24"/>
      <c r="K51" s="24"/>
    </row>
    <row r="52" spans="1:11" ht="16.5" thickBot="1" x14ac:dyDescent="0.3">
      <c r="A52" s="131" t="s">
        <v>71</v>
      </c>
      <c r="B52" s="25" t="s">
        <v>123</v>
      </c>
      <c r="C52" s="42" t="s">
        <v>73</v>
      </c>
      <c r="D52" s="24"/>
      <c r="E52" s="24"/>
      <c r="F52" s="37"/>
      <c r="G52" s="37"/>
      <c r="H52" s="37"/>
      <c r="I52" s="24"/>
      <c r="J52" s="24"/>
      <c r="K52" s="24"/>
    </row>
    <row r="53" spans="1:11" ht="16.5" thickBot="1" x14ac:dyDescent="0.3">
      <c r="A53" s="131"/>
      <c r="B53" s="25" t="s">
        <v>124</v>
      </c>
      <c r="C53" s="42" t="s">
        <v>73</v>
      </c>
      <c r="D53" s="24"/>
      <c r="E53" s="24"/>
      <c r="F53" s="37"/>
      <c r="G53" s="37"/>
      <c r="H53" s="37"/>
      <c r="I53" s="24"/>
      <c r="J53" s="24"/>
      <c r="K53" s="24"/>
    </row>
    <row r="54" spans="1:11" ht="16.5" thickBot="1" x14ac:dyDescent="0.3">
      <c r="A54" s="131"/>
      <c r="B54" s="25" t="s">
        <v>125</v>
      </c>
      <c r="C54" s="42" t="s">
        <v>73</v>
      </c>
      <c r="D54" s="24"/>
      <c r="E54" s="24"/>
      <c r="F54" s="37"/>
      <c r="G54" s="37"/>
      <c r="H54" s="37"/>
      <c r="I54" s="24"/>
      <c r="J54" s="24"/>
      <c r="K54" s="24"/>
    </row>
    <row r="55" spans="1:11" ht="16.5" thickBot="1" x14ac:dyDescent="0.3">
      <c r="A55" s="131"/>
      <c r="B55" s="25" t="s">
        <v>126</v>
      </c>
      <c r="C55" s="42" t="s">
        <v>73</v>
      </c>
      <c r="D55" s="24"/>
      <c r="E55" s="24"/>
      <c r="F55" s="37"/>
      <c r="G55" s="37"/>
      <c r="H55" s="37"/>
      <c r="I55" s="24"/>
      <c r="J55" s="24"/>
      <c r="K55" s="24"/>
    </row>
    <row r="56" spans="1:11" ht="16.5" thickBot="1" x14ac:dyDescent="0.3">
      <c r="A56" s="131"/>
      <c r="B56" s="25" t="s">
        <v>127</v>
      </c>
      <c r="C56" s="42" t="s">
        <v>73</v>
      </c>
      <c r="D56" s="24"/>
      <c r="E56" s="24"/>
      <c r="F56" s="37"/>
      <c r="G56" s="37"/>
      <c r="H56" s="37"/>
      <c r="I56" s="24"/>
      <c r="J56" s="24"/>
      <c r="K56" s="24"/>
    </row>
    <row r="57" spans="1:11" ht="16.5" thickBot="1" x14ac:dyDescent="0.3">
      <c r="A57" s="131"/>
      <c r="B57" s="25" t="s">
        <v>128</v>
      </c>
      <c r="C57" s="42" t="s">
        <v>73</v>
      </c>
      <c r="D57" s="24"/>
      <c r="E57" s="24"/>
      <c r="F57" s="37"/>
      <c r="G57" s="37"/>
      <c r="H57" s="37"/>
      <c r="I57" s="24"/>
      <c r="J57" s="24"/>
      <c r="K57" s="24"/>
    </row>
    <row r="58" spans="1:11" ht="16.5" thickBot="1" x14ac:dyDescent="0.3">
      <c r="A58" s="131"/>
      <c r="B58" s="25" t="s">
        <v>129</v>
      </c>
      <c r="C58" s="42" t="s">
        <v>73</v>
      </c>
      <c r="D58" s="24"/>
      <c r="E58" s="24"/>
      <c r="F58" s="37"/>
      <c r="G58" s="37"/>
      <c r="H58" s="37"/>
      <c r="I58" s="24"/>
      <c r="J58" s="24"/>
      <c r="K58" s="24"/>
    </row>
    <row r="59" spans="1:11" ht="16.5" thickBot="1" x14ac:dyDescent="0.3">
      <c r="A59" s="131"/>
      <c r="B59" s="25" t="s">
        <v>130</v>
      </c>
      <c r="C59" s="42" t="s">
        <v>73</v>
      </c>
      <c r="D59" s="24"/>
      <c r="E59" s="24"/>
      <c r="F59" s="37"/>
      <c r="G59" s="37"/>
      <c r="H59" s="37"/>
      <c r="I59" s="24"/>
      <c r="J59" s="24"/>
      <c r="K59" s="24"/>
    </row>
    <row r="60" spans="1:11" ht="16.5" thickBot="1" x14ac:dyDescent="0.3">
      <c r="A60" s="131"/>
      <c r="B60" s="25" t="s">
        <v>131</v>
      </c>
      <c r="C60" s="42" t="s">
        <v>73</v>
      </c>
      <c r="D60" s="24"/>
      <c r="E60" s="24"/>
      <c r="F60" s="37"/>
      <c r="G60" s="37"/>
      <c r="H60" s="37"/>
      <c r="I60" s="24"/>
      <c r="J60" s="24"/>
      <c r="K60" s="24"/>
    </row>
    <row r="61" spans="1:11" ht="16.5" thickBot="1" x14ac:dyDescent="0.3">
      <c r="A61" s="131"/>
      <c r="B61" s="25" t="s">
        <v>132</v>
      </c>
      <c r="C61" s="42" t="s">
        <v>73</v>
      </c>
      <c r="D61" s="24"/>
      <c r="E61" s="24"/>
      <c r="F61" s="37"/>
      <c r="G61" s="37"/>
      <c r="H61" s="37"/>
      <c r="I61" s="24"/>
      <c r="J61" s="24"/>
      <c r="K61" s="24"/>
    </row>
    <row r="62" spans="1:11" ht="16.5" thickBot="1" x14ac:dyDescent="0.3">
      <c r="A62" s="131" t="s">
        <v>71</v>
      </c>
      <c r="B62" s="23" t="s">
        <v>133</v>
      </c>
      <c r="C62" s="41" t="s">
        <v>73</v>
      </c>
      <c r="D62" s="24"/>
      <c r="E62" s="24"/>
      <c r="F62" s="37"/>
      <c r="G62" s="37"/>
      <c r="H62" s="37"/>
      <c r="I62" s="24"/>
      <c r="J62" s="24"/>
      <c r="K62" s="24"/>
    </row>
    <row r="63" spans="1:11" ht="16.5" thickBot="1" x14ac:dyDescent="0.3">
      <c r="A63" s="131"/>
      <c r="B63" s="23" t="s">
        <v>134</v>
      </c>
      <c r="C63" s="41" t="s">
        <v>73</v>
      </c>
      <c r="D63" s="24"/>
      <c r="E63" s="24"/>
      <c r="F63" s="37"/>
      <c r="G63" s="37"/>
      <c r="H63" s="37"/>
      <c r="I63" s="24"/>
      <c r="J63" s="24"/>
      <c r="K63" s="24"/>
    </row>
    <row r="64" spans="1:11" ht="16.5" thickBot="1" x14ac:dyDescent="0.3">
      <c r="A64" s="131"/>
      <c r="B64" s="23" t="s">
        <v>135</v>
      </c>
      <c r="C64" s="41" t="s">
        <v>73</v>
      </c>
      <c r="D64" s="24"/>
      <c r="E64" s="24"/>
      <c r="F64" s="37"/>
      <c r="G64" s="37"/>
      <c r="H64" s="37"/>
      <c r="I64" s="24"/>
      <c r="J64" s="24"/>
      <c r="K64" s="24"/>
    </row>
    <row r="65" spans="1:11" ht="16.5" thickBot="1" x14ac:dyDescent="0.3">
      <c r="A65" s="131"/>
      <c r="B65" s="23" t="s">
        <v>136</v>
      </c>
      <c r="C65" s="41" t="s">
        <v>73</v>
      </c>
      <c r="D65" s="24"/>
      <c r="E65" s="24"/>
      <c r="F65" s="37"/>
      <c r="G65" s="37"/>
      <c r="H65" s="37"/>
      <c r="I65" s="24"/>
      <c r="J65" s="24"/>
      <c r="K65" s="24"/>
    </row>
    <row r="66" spans="1:11" ht="16.5" thickBot="1" x14ac:dyDescent="0.3">
      <c r="A66" s="131"/>
      <c r="B66" s="23" t="s">
        <v>137</v>
      </c>
      <c r="C66" s="41" t="s">
        <v>73</v>
      </c>
      <c r="D66" s="24"/>
      <c r="E66" s="24"/>
      <c r="F66" s="37"/>
      <c r="G66" s="37"/>
      <c r="H66" s="37"/>
      <c r="I66" s="24"/>
      <c r="J66" s="24"/>
      <c r="K66" s="24"/>
    </row>
    <row r="67" spans="1:11" ht="16.5" thickBot="1" x14ac:dyDescent="0.3">
      <c r="A67" s="131"/>
      <c r="B67" s="23" t="s">
        <v>138</v>
      </c>
      <c r="C67" s="41" t="s">
        <v>73</v>
      </c>
      <c r="D67" s="24"/>
      <c r="E67" s="24"/>
      <c r="F67" s="37"/>
      <c r="G67" s="37"/>
      <c r="H67" s="37"/>
      <c r="I67" s="24"/>
      <c r="J67" s="24"/>
      <c r="K67" s="24"/>
    </row>
    <row r="68" spans="1:11" ht="16.5" thickBot="1" x14ac:dyDescent="0.3">
      <c r="A68" s="131"/>
      <c r="B68" s="23" t="s">
        <v>139</v>
      </c>
      <c r="C68" s="41" t="s">
        <v>73</v>
      </c>
      <c r="D68" s="24"/>
      <c r="E68" s="24"/>
      <c r="F68" s="37"/>
      <c r="G68" s="37"/>
      <c r="H68" s="37"/>
      <c r="I68" s="24"/>
      <c r="J68" s="24"/>
      <c r="K68" s="24"/>
    </row>
    <row r="69" spans="1:11" ht="16.5" thickBot="1" x14ac:dyDescent="0.3">
      <c r="A69" s="131"/>
      <c r="B69" s="23" t="s">
        <v>140</v>
      </c>
      <c r="C69" s="41" t="s">
        <v>73</v>
      </c>
      <c r="D69" s="24"/>
      <c r="E69" s="24"/>
      <c r="F69" s="37"/>
      <c r="G69" s="37"/>
      <c r="H69" s="37"/>
      <c r="I69" s="24"/>
      <c r="J69" s="24"/>
      <c r="K69" s="24"/>
    </row>
    <row r="70" spans="1:11" ht="16.5" thickBot="1" x14ac:dyDescent="0.3">
      <c r="A70" s="131"/>
      <c r="B70" s="23" t="s">
        <v>141</v>
      </c>
      <c r="C70" s="41" t="s">
        <v>73</v>
      </c>
      <c r="D70" s="24"/>
      <c r="E70" s="24"/>
      <c r="F70" s="37"/>
      <c r="G70" s="37"/>
      <c r="H70" s="37"/>
      <c r="I70" s="24"/>
      <c r="J70" s="24"/>
      <c r="K70" s="24"/>
    </row>
    <row r="71" spans="1:11" ht="16.5" thickBot="1" x14ac:dyDescent="0.3">
      <c r="A71" s="131"/>
      <c r="B71" s="23" t="s">
        <v>142</v>
      </c>
      <c r="C71" s="41" t="s">
        <v>73</v>
      </c>
      <c r="D71" s="24"/>
      <c r="E71" s="24"/>
      <c r="F71" s="37"/>
      <c r="G71" s="37"/>
      <c r="H71" s="37"/>
      <c r="I71" s="24"/>
      <c r="J71" s="24"/>
      <c r="K71" s="24"/>
    </row>
    <row r="72" spans="1:11" ht="16.5" thickBot="1" x14ac:dyDescent="0.3">
      <c r="A72" s="131" t="s">
        <v>71</v>
      </c>
      <c r="B72" s="25" t="s">
        <v>143</v>
      </c>
      <c r="C72" s="42" t="s">
        <v>73</v>
      </c>
      <c r="D72" s="24"/>
      <c r="E72" s="24"/>
      <c r="F72" s="37"/>
      <c r="G72" s="37"/>
      <c r="H72" s="37"/>
      <c r="I72" s="24"/>
      <c r="J72" s="24"/>
      <c r="K72" s="24"/>
    </row>
    <row r="73" spans="1:11" ht="16.5" thickBot="1" x14ac:dyDescent="0.3">
      <c r="A73" s="131"/>
      <c r="B73" s="25" t="s">
        <v>144</v>
      </c>
      <c r="C73" s="42" t="s">
        <v>73</v>
      </c>
      <c r="D73" s="24"/>
      <c r="E73" s="24"/>
      <c r="F73" s="37"/>
      <c r="G73" s="37"/>
      <c r="H73" s="37"/>
      <c r="I73" s="24"/>
      <c r="J73" s="24"/>
      <c r="K73" s="24"/>
    </row>
    <row r="74" spans="1:11" ht="16.5" thickBot="1" x14ac:dyDescent="0.3">
      <c r="A74" s="131"/>
      <c r="B74" s="25" t="s">
        <v>145</v>
      </c>
      <c r="C74" s="42" t="s">
        <v>73</v>
      </c>
      <c r="D74" s="24"/>
      <c r="E74" s="24"/>
      <c r="F74" s="37"/>
      <c r="G74" s="37"/>
      <c r="H74" s="37"/>
      <c r="I74" s="24"/>
      <c r="J74" s="24"/>
      <c r="K74" s="24"/>
    </row>
    <row r="75" spans="1:11" ht="16.5" thickBot="1" x14ac:dyDescent="0.3">
      <c r="A75" s="131"/>
      <c r="B75" s="25" t="s">
        <v>146</v>
      </c>
      <c r="C75" s="42" t="s">
        <v>73</v>
      </c>
      <c r="D75" s="24"/>
      <c r="E75" s="24"/>
      <c r="F75" s="37"/>
      <c r="G75" s="37"/>
      <c r="H75" s="37"/>
      <c r="I75" s="24"/>
      <c r="J75" s="24"/>
      <c r="K75" s="24"/>
    </row>
    <row r="76" spans="1:11" ht="16.5" thickBot="1" x14ac:dyDescent="0.3">
      <c r="A76" s="131"/>
      <c r="B76" s="25" t="s">
        <v>147</v>
      </c>
      <c r="C76" s="42" t="s">
        <v>73</v>
      </c>
      <c r="D76" s="24"/>
      <c r="E76" s="24"/>
      <c r="F76" s="37"/>
      <c r="G76" s="37"/>
      <c r="H76" s="37"/>
      <c r="I76" s="24"/>
      <c r="J76" s="24"/>
      <c r="K76" s="24"/>
    </row>
    <row r="77" spans="1:11" ht="16.5" thickBot="1" x14ac:dyDescent="0.3">
      <c r="A77" s="131"/>
      <c r="B77" s="25" t="s">
        <v>148</v>
      </c>
      <c r="C77" s="42" t="s">
        <v>73</v>
      </c>
      <c r="D77" s="24"/>
      <c r="E77" s="24"/>
      <c r="F77" s="37"/>
      <c r="G77" s="37"/>
      <c r="H77" s="37"/>
      <c r="I77" s="24"/>
      <c r="J77" s="24"/>
      <c r="K77" s="24"/>
    </row>
    <row r="78" spans="1:11" ht="16.5" thickBot="1" x14ac:dyDescent="0.3">
      <c r="A78" s="131"/>
      <c r="B78" s="25" t="s">
        <v>149</v>
      </c>
      <c r="C78" s="42" t="s">
        <v>73</v>
      </c>
      <c r="D78" s="24"/>
      <c r="E78" s="24"/>
      <c r="F78" s="37"/>
      <c r="G78" s="37"/>
      <c r="H78" s="37"/>
      <c r="I78" s="24"/>
      <c r="J78" s="24"/>
      <c r="K78" s="24"/>
    </row>
    <row r="79" spans="1:11" ht="16.5" thickBot="1" x14ac:dyDescent="0.3">
      <c r="A79" s="131"/>
      <c r="B79" s="25" t="s">
        <v>150</v>
      </c>
      <c r="C79" s="42" t="s">
        <v>73</v>
      </c>
      <c r="D79" s="24"/>
      <c r="E79" s="24"/>
      <c r="F79" s="37"/>
      <c r="G79" s="37"/>
      <c r="H79" s="37"/>
      <c r="I79" s="24"/>
      <c r="J79" s="24"/>
      <c r="K79" s="24"/>
    </row>
    <row r="80" spans="1:11" ht="16.5" thickBot="1" x14ac:dyDescent="0.3">
      <c r="A80" s="131"/>
      <c r="B80" s="25" t="s">
        <v>151</v>
      </c>
      <c r="C80" s="42" t="s">
        <v>73</v>
      </c>
      <c r="D80" s="24"/>
      <c r="E80" s="24"/>
      <c r="F80" s="37"/>
      <c r="G80" s="37"/>
      <c r="H80" s="37"/>
      <c r="I80" s="24"/>
      <c r="J80" s="24"/>
      <c r="K80" s="24"/>
    </row>
    <row r="81" spans="1:11" ht="16.5" thickBot="1" x14ac:dyDescent="0.3">
      <c r="A81" s="131"/>
      <c r="B81" s="25" t="s">
        <v>152</v>
      </c>
      <c r="C81" s="42" t="s">
        <v>73</v>
      </c>
      <c r="D81" s="24"/>
      <c r="E81" s="24"/>
      <c r="F81" s="37"/>
      <c r="G81" s="37"/>
      <c r="H81" s="37"/>
      <c r="I81" s="24"/>
      <c r="J81" s="24"/>
      <c r="K81" s="24"/>
    </row>
    <row r="82" spans="1:11" ht="16.5" thickBot="1" x14ac:dyDescent="0.3">
      <c r="A82" s="131" t="s">
        <v>71</v>
      </c>
      <c r="B82" s="23" t="s">
        <v>153</v>
      </c>
      <c r="C82" s="41" t="s">
        <v>73</v>
      </c>
      <c r="D82" s="24"/>
      <c r="E82" s="24"/>
      <c r="F82" s="37"/>
      <c r="G82" s="37"/>
      <c r="H82" s="37"/>
      <c r="I82" s="24"/>
      <c r="J82" s="24"/>
      <c r="K82" s="24"/>
    </row>
    <row r="83" spans="1:11" ht="16.5" thickBot="1" x14ac:dyDescent="0.3">
      <c r="A83" s="131"/>
      <c r="B83" s="23" t="s">
        <v>154</v>
      </c>
      <c r="C83" s="41" t="s">
        <v>73</v>
      </c>
      <c r="D83" s="24"/>
      <c r="E83" s="24"/>
      <c r="F83" s="37"/>
      <c r="G83" s="37"/>
      <c r="H83" s="37"/>
      <c r="I83" s="24"/>
      <c r="J83" s="24"/>
      <c r="K83" s="24"/>
    </row>
    <row r="84" spans="1:11" ht="16.5" thickBot="1" x14ac:dyDescent="0.3">
      <c r="A84" s="131"/>
      <c r="B84" s="23" t="s">
        <v>155</v>
      </c>
      <c r="C84" s="41" t="s">
        <v>73</v>
      </c>
      <c r="D84" s="24"/>
      <c r="E84" s="24"/>
      <c r="F84" s="37"/>
      <c r="G84" s="37"/>
      <c r="H84" s="37"/>
      <c r="I84" s="24"/>
      <c r="J84" s="24"/>
      <c r="K84" s="24"/>
    </row>
    <row r="85" spans="1:11" ht="16.5" thickBot="1" x14ac:dyDescent="0.3">
      <c r="A85" s="131"/>
      <c r="B85" s="23" t="s">
        <v>156</v>
      </c>
      <c r="C85" s="41" t="s">
        <v>73</v>
      </c>
      <c r="D85" s="24"/>
      <c r="E85" s="24"/>
      <c r="F85" s="37"/>
      <c r="G85" s="37"/>
      <c r="H85" s="37"/>
      <c r="I85" s="24"/>
      <c r="J85" s="24"/>
      <c r="K85" s="24"/>
    </row>
    <row r="86" spans="1:11" ht="16.5" thickBot="1" x14ac:dyDescent="0.3">
      <c r="A86" s="131"/>
      <c r="B86" s="23" t="s">
        <v>157</v>
      </c>
      <c r="C86" s="41" t="s">
        <v>73</v>
      </c>
      <c r="D86" s="24"/>
      <c r="E86" s="24"/>
      <c r="F86" s="37"/>
      <c r="G86" s="37"/>
      <c r="H86" s="37"/>
      <c r="I86" s="24"/>
      <c r="J86" s="24"/>
      <c r="K86" s="24"/>
    </row>
    <row r="87" spans="1:11" ht="16.5" thickBot="1" x14ac:dyDescent="0.3">
      <c r="A87" s="131"/>
      <c r="B87" s="23" t="s">
        <v>158</v>
      </c>
      <c r="C87" s="41" t="s">
        <v>73</v>
      </c>
      <c r="D87" s="24"/>
      <c r="E87" s="24"/>
      <c r="F87" s="37"/>
      <c r="G87" s="37"/>
      <c r="H87" s="37"/>
      <c r="I87" s="24"/>
      <c r="J87" s="24"/>
      <c r="K87" s="24"/>
    </row>
    <row r="88" spans="1:11" ht="16.5" thickBot="1" x14ac:dyDescent="0.3">
      <c r="A88" s="131"/>
      <c r="B88" s="23" t="s">
        <v>159</v>
      </c>
      <c r="C88" s="41" t="s">
        <v>73</v>
      </c>
      <c r="D88" s="24"/>
      <c r="E88" s="24"/>
      <c r="F88" s="37"/>
      <c r="G88" s="37"/>
      <c r="H88" s="37"/>
      <c r="I88" s="24"/>
      <c r="J88" s="24"/>
      <c r="K88" s="24"/>
    </row>
    <row r="89" spans="1:11" ht="16.5" thickBot="1" x14ac:dyDescent="0.3">
      <c r="A89" s="131"/>
      <c r="B89" s="23" t="s">
        <v>160</v>
      </c>
      <c r="C89" s="41" t="s">
        <v>73</v>
      </c>
      <c r="D89" s="24"/>
      <c r="E89" s="24"/>
      <c r="F89" s="37"/>
      <c r="G89" s="37"/>
      <c r="H89" s="37"/>
      <c r="I89" s="24"/>
      <c r="J89" s="24"/>
      <c r="K89" s="24"/>
    </row>
    <row r="90" spans="1:11" ht="16.5" thickBot="1" x14ac:dyDescent="0.3">
      <c r="A90" s="131"/>
      <c r="B90" s="23" t="s">
        <v>161</v>
      </c>
      <c r="C90" s="41" t="s">
        <v>73</v>
      </c>
      <c r="D90" s="24"/>
      <c r="E90" s="24"/>
      <c r="F90" s="37"/>
      <c r="G90" s="37"/>
      <c r="H90" s="37"/>
      <c r="I90" s="24"/>
      <c r="J90" s="24"/>
      <c r="K90" s="24"/>
    </row>
    <row r="91" spans="1:11" ht="16.5" thickBot="1" x14ac:dyDescent="0.3">
      <c r="A91" s="131"/>
      <c r="B91" s="23" t="s">
        <v>162</v>
      </c>
      <c r="C91" s="41" t="s">
        <v>73</v>
      </c>
      <c r="D91" s="24"/>
      <c r="E91" s="24"/>
      <c r="F91" s="37"/>
      <c r="G91" s="37"/>
      <c r="H91" s="37"/>
      <c r="I91" s="24"/>
      <c r="J91" s="24"/>
      <c r="K91" s="24"/>
    </row>
    <row r="92" spans="1:11" ht="16.5" thickBot="1" x14ac:dyDescent="0.3">
      <c r="A92" s="131" t="s">
        <v>71</v>
      </c>
      <c r="B92" s="25" t="s">
        <v>163</v>
      </c>
      <c r="C92" s="42" t="s">
        <v>73</v>
      </c>
      <c r="D92" s="24"/>
      <c r="E92" s="24"/>
      <c r="F92" s="37"/>
      <c r="G92" s="37"/>
      <c r="H92" s="37"/>
      <c r="I92" s="24"/>
      <c r="J92" s="24"/>
      <c r="K92" s="24"/>
    </row>
    <row r="93" spans="1:11" ht="16.5" thickBot="1" x14ac:dyDescent="0.3">
      <c r="A93" s="131"/>
      <c r="B93" s="25" t="s">
        <v>164</v>
      </c>
      <c r="C93" s="42" t="s">
        <v>73</v>
      </c>
      <c r="D93" s="24"/>
      <c r="E93" s="24"/>
      <c r="F93" s="37"/>
      <c r="G93" s="37"/>
      <c r="H93" s="37"/>
      <c r="I93" s="24"/>
      <c r="J93" s="24"/>
      <c r="K93" s="24"/>
    </row>
    <row r="94" spans="1:11" ht="16.5" thickBot="1" x14ac:dyDescent="0.3">
      <c r="A94" s="131"/>
      <c r="B94" s="25" t="s">
        <v>165</v>
      </c>
      <c r="C94" s="42" t="s">
        <v>73</v>
      </c>
      <c r="D94" s="24"/>
      <c r="E94" s="24"/>
      <c r="F94" s="37"/>
      <c r="G94" s="37"/>
      <c r="H94" s="37"/>
      <c r="I94" s="24"/>
      <c r="J94" s="24"/>
      <c r="K94" s="24"/>
    </row>
    <row r="95" spans="1:11" ht="16.5" thickBot="1" x14ac:dyDescent="0.3">
      <c r="A95" s="131"/>
      <c r="B95" s="25" t="s">
        <v>166</v>
      </c>
      <c r="C95" s="42" t="s">
        <v>73</v>
      </c>
      <c r="D95" s="24"/>
      <c r="E95" s="24"/>
      <c r="F95" s="37"/>
      <c r="G95" s="37"/>
      <c r="H95" s="37"/>
      <c r="I95" s="24"/>
      <c r="J95" s="24"/>
      <c r="K95" s="24"/>
    </row>
    <row r="96" spans="1:11" ht="16.5" thickBot="1" x14ac:dyDescent="0.3">
      <c r="A96" s="131"/>
      <c r="B96" s="25" t="s">
        <v>167</v>
      </c>
      <c r="C96" s="42" t="s">
        <v>73</v>
      </c>
      <c r="D96" s="24"/>
      <c r="E96" s="24"/>
      <c r="F96" s="37"/>
      <c r="G96" s="37"/>
      <c r="H96" s="37"/>
      <c r="I96" s="24"/>
      <c r="J96" s="24"/>
      <c r="K96" s="24"/>
    </row>
    <row r="97" spans="1:11" ht="16.5" thickBot="1" x14ac:dyDescent="0.3">
      <c r="A97" s="131"/>
      <c r="B97" s="25" t="s">
        <v>168</v>
      </c>
      <c r="C97" s="42" t="s">
        <v>73</v>
      </c>
      <c r="D97" s="24"/>
      <c r="E97" s="24"/>
      <c r="F97" s="37"/>
      <c r="G97" s="37"/>
      <c r="H97" s="37"/>
      <c r="I97" s="24"/>
      <c r="J97" s="24"/>
      <c r="K97" s="24"/>
    </row>
    <row r="98" spans="1:11" ht="16.5" thickBot="1" x14ac:dyDescent="0.3">
      <c r="A98" s="131"/>
      <c r="B98" s="25" t="s">
        <v>169</v>
      </c>
      <c r="C98" s="42" t="s">
        <v>73</v>
      </c>
      <c r="D98" s="24"/>
      <c r="E98" s="24"/>
      <c r="F98" s="37"/>
      <c r="G98" s="37"/>
      <c r="H98" s="37"/>
      <c r="I98" s="24"/>
      <c r="J98" s="24"/>
      <c r="K98" s="24"/>
    </row>
    <row r="99" spans="1:11" ht="16.5" thickBot="1" x14ac:dyDescent="0.3">
      <c r="A99" s="131"/>
      <c r="B99" s="25" t="s">
        <v>170</v>
      </c>
      <c r="C99" s="42" t="s">
        <v>73</v>
      </c>
      <c r="D99" s="24"/>
      <c r="E99" s="24"/>
      <c r="F99" s="37"/>
      <c r="G99" s="37"/>
      <c r="H99" s="37"/>
      <c r="I99" s="24"/>
      <c r="J99" s="24"/>
      <c r="K99" s="24"/>
    </row>
    <row r="100" spans="1:11" ht="16.5" thickBot="1" x14ac:dyDescent="0.3">
      <c r="A100" s="131"/>
      <c r="B100" s="25" t="s">
        <v>171</v>
      </c>
      <c r="C100" s="42" t="s">
        <v>73</v>
      </c>
      <c r="D100" s="24"/>
      <c r="E100" s="24"/>
      <c r="F100" s="37"/>
      <c r="G100" s="37"/>
      <c r="H100" s="37"/>
      <c r="I100" s="24"/>
      <c r="J100" s="24"/>
      <c r="K100" s="24"/>
    </row>
    <row r="101" spans="1:11" ht="16.5" thickBot="1" x14ac:dyDescent="0.3">
      <c r="A101" s="131"/>
      <c r="B101" s="25" t="s">
        <v>172</v>
      </c>
      <c r="C101" s="42" t="s">
        <v>73</v>
      </c>
      <c r="D101" s="24"/>
      <c r="E101" s="24"/>
      <c r="F101" s="37"/>
      <c r="G101" s="37"/>
      <c r="H101" s="37"/>
      <c r="I101" s="24"/>
      <c r="J101" s="24"/>
      <c r="K101" s="24"/>
    </row>
    <row r="102" spans="1:11" ht="16.5" thickBot="1" x14ac:dyDescent="0.3">
      <c r="A102" s="131" t="s">
        <v>71</v>
      </c>
      <c r="B102" s="23" t="s">
        <v>173</v>
      </c>
      <c r="C102" s="41" t="s">
        <v>73</v>
      </c>
      <c r="D102" s="24"/>
      <c r="E102" s="24"/>
      <c r="F102" s="37"/>
      <c r="G102" s="37"/>
      <c r="H102" s="37"/>
      <c r="I102" s="24"/>
      <c r="J102" s="24"/>
      <c r="K102" s="24"/>
    </row>
    <row r="103" spans="1:11" ht="16.5" thickBot="1" x14ac:dyDescent="0.3">
      <c r="A103" s="131"/>
      <c r="B103" s="23" t="s">
        <v>174</v>
      </c>
      <c r="C103" s="41" t="s">
        <v>73</v>
      </c>
      <c r="D103" s="24"/>
      <c r="E103" s="24"/>
      <c r="F103" s="37"/>
      <c r="G103" s="37"/>
      <c r="H103" s="37"/>
      <c r="I103" s="24"/>
      <c r="J103" s="24"/>
      <c r="K103" s="24"/>
    </row>
    <row r="104" spans="1:11" ht="16.5" thickBot="1" x14ac:dyDescent="0.3">
      <c r="A104" s="131"/>
      <c r="B104" s="23" t="s">
        <v>175</v>
      </c>
      <c r="C104" s="41" t="s">
        <v>73</v>
      </c>
      <c r="D104" s="24"/>
      <c r="E104" s="24"/>
      <c r="F104" s="37"/>
      <c r="G104" s="37"/>
      <c r="H104" s="37"/>
      <c r="I104" s="24"/>
      <c r="J104" s="24"/>
      <c r="K104" s="24"/>
    </row>
    <row r="105" spans="1:11" ht="16.5" thickBot="1" x14ac:dyDescent="0.3">
      <c r="A105" s="131"/>
      <c r="B105" s="23" t="s">
        <v>176</v>
      </c>
      <c r="C105" s="41" t="s">
        <v>73</v>
      </c>
      <c r="D105" s="24"/>
      <c r="E105" s="24"/>
      <c r="F105" s="37"/>
      <c r="G105" s="37"/>
      <c r="H105" s="37"/>
      <c r="I105" s="24"/>
      <c r="J105" s="24"/>
      <c r="K105" s="24"/>
    </row>
    <row r="106" spans="1:11" ht="16.5" thickBot="1" x14ac:dyDescent="0.3">
      <c r="A106" s="131"/>
      <c r="B106" s="23" t="s">
        <v>177</v>
      </c>
      <c r="C106" s="41" t="s">
        <v>73</v>
      </c>
      <c r="D106" s="24"/>
      <c r="E106" s="24"/>
      <c r="F106" s="37"/>
      <c r="G106" s="37"/>
      <c r="H106" s="37"/>
      <c r="I106" s="24"/>
      <c r="J106" s="24"/>
      <c r="K106" s="24"/>
    </row>
    <row r="107" spans="1:11" ht="16.5" thickBot="1" x14ac:dyDescent="0.3">
      <c r="A107" s="131"/>
      <c r="B107" s="23" t="s">
        <v>178</v>
      </c>
      <c r="C107" s="41" t="s">
        <v>73</v>
      </c>
      <c r="D107" s="24"/>
      <c r="E107" s="24"/>
      <c r="F107" s="37"/>
      <c r="G107" s="37"/>
      <c r="H107" s="37"/>
      <c r="I107" s="24"/>
      <c r="J107" s="24"/>
      <c r="K107" s="24"/>
    </row>
    <row r="108" spans="1:11" ht="16.5" thickBot="1" x14ac:dyDescent="0.3">
      <c r="A108" s="131"/>
      <c r="B108" s="23" t="s">
        <v>179</v>
      </c>
      <c r="C108" s="41" t="s">
        <v>73</v>
      </c>
      <c r="D108" s="24"/>
      <c r="E108" s="24"/>
      <c r="F108" s="37"/>
      <c r="G108" s="37"/>
      <c r="H108" s="37"/>
      <c r="I108" s="24"/>
      <c r="J108" s="24"/>
      <c r="K108" s="24"/>
    </row>
    <row r="109" spans="1:11" ht="16.5" thickBot="1" x14ac:dyDescent="0.3">
      <c r="A109" s="131"/>
      <c r="B109" s="23" t="s">
        <v>180</v>
      </c>
      <c r="C109" s="41" t="s">
        <v>73</v>
      </c>
      <c r="D109" s="24"/>
      <c r="E109" s="24"/>
      <c r="F109" s="37"/>
      <c r="G109" s="37"/>
      <c r="H109" s="37"/>
      <c r="I109" s="24"/>
      <c r="J109" s="24"/>
      <c r="K109" s="24"/>
    </row>
    <row r="110" spans="1:11" ht="16.5" thickBot="1" x14ac:dyDescent="0.3">
      <c r="A110" s="131"/>
      <c r="B110" s="23" t="s">
        <v>181</v>
      </c>
      <c r="C110" s="41" t="s">
        <v>73</v>
      </c>
      <c r="D110" s="24"/>
      <c r="E110" s="24"/>
      <c r="F110" s="37"/>
      <c r="G110" s="37"/>
      <c r="H110" s="37"/>
      <c r="I110" s="24"/>
      <c r="J110" s="24"/>
      <c r="K110" s="24"/>
    </row>
    <row r="111" spans="1:11" ht="16.5" thickBot="1" x14ac:dyDescent="0.3">
      <c r="A111" s="131"/>
      <c r="B111" s="23" t="s">
        <v>182</v>
      </c>
      <c r="C111" s="41" t="s">
        <v>73</v>
      </c>
      <c r="D111" s="24"/>
      <c r="E111" s="24"/>
      <c r="F111" s="37"/>
      <c r="G111" s="37"/>
      <c r="H111" s="37"/>
      <c r="I111" s="24"/>
      <c r="J111" s="24"/>
      <c r="K111" s="24"/>
    </row>
    <row r="112" spans="1:11" ht="16.5" thickBot="1" x14ac:dyDescent="0.3">
      <c r="A112" s="131" t="s">
        <v>71</v>
      </c>
      <c r="B112" s="25" t="s">
        <v>183</v>
      </c>
      <c r="C112" s="42" t="s">
        <v>73</v>
      </c>
      <c r="D112" s="24"/>
      <c r="E112" s="24"/>
      <c r="F112" s="37"/>
      <c r="G112" s="37"/>
      <c r="H112" s="37"/>
      <c r="I112" s="24"/>
      <c r="J112" s="24"/>
      <c r="K112" s="24"/>
    </row>
    <row r="113" spans="1:11" ht="16.5" thickBot="1" x14ac:dyDescent="0.3">
      <c r="A113" s="131"/>
      <c r="B113" s="25" t="s">
        <v>184</v>
      </c>
      <c r="C113" s="42" t="s">
        <v>73</v>
      </c>
      <c r="D113" s="24"/>
      <c r="E113" s="24"/>
      <c r="F113" s="37"/>
      <c r="G113" s="37"/>
      <c r="H113" s="37"/>
      <c r="I113" s="24"/>
      <c r="J113" s="24"/>
      <c r="K113" s="24"/>
    </row>
    <row r="114" spans="1:11" ht="16.5" thickBot="1" x14ac:dyDescent="0.3">
      <c r="A114" s="131"/>
      <c r="B114" s="25" t="s">
        <v>185</v>
      </c>
      <c r="C114" s="42" t="s">
        <v>73</v>
      </c>
      <c r="D114" s="24"/>
      <c r="E114" s="24"/>
      <c r="F114" s="37"/>
      <c r="G114" s="37"/>
      <c r="H114" s="37"/>
      <c r="I114" s="24"/>
      <c r="J114" s="24"/>
      <c r="K114" s="24"/>
    </row>
    <row r="115" spans="1:11" ht="16.5" thickBot="1" x14ac:dyDescent="0.3">
      <c r="A115" s="131"/>
      <c r="B115" s="25" t="s">
        <v>186</v>
      </c>
      <c r="C115" s="42" t="s">
        <v>73</v>
      </c>
      <c r="D115" s="24"/>
      <c r="E115" s="24"/>
      <c r="F115" s="37"/>
      <c r="G115" s="37"/>
      <c r="H115" s="37"/>
      <c r="I115" s="24"/>
      <c r="J115" s="24"/>
      <c r="K115" s="24"/>
    </row>
    <row r="116" spans="1:11" ht="16.5" thickBot="1" x14ac:dyDescent="0.3">
      <c r="A116" s="131"/>
      <c r="B116" s="25" t="s">
        <v>187</v>
      </c>
      <c r="C116" s="42" t="s">
        <v>73</v>
      </c>
      <c r="D116" s="24"/>
      <c r="E116" s="24"/>
      <c r="F116" s="37"/>
      <c r="G116" s="37"/>
      <c r="H116" s="37"/>
      <c r="I116" s="24"/>
      <c r="J116" s="24"/>
      <c r="K116" s="24"/>
    </row>
    <row r="117" spans="1:11" ht="16.5" thickBot="1" x14ac:dyDescent="0.3">
      <c r="A117" s="131"/>
      <c r="B117" s="25" t="s">
        <v>188</v>
      </c>
      <c r="C117" s="42" t="s">
        <v>73</v>
      </c>
      <c r="D117" s="24"/>
      <c r="E117" s="24"/>
      <c r="F117" s="37"/>
      <c r="G117" s="37"/>
      <c r="H117" s="37"/>
      <c r="I117" s="24"/>
      <c r="J117" s="24"/>
      <c r="K117" s="24"/>
    </row>
    <row r="118" spans="1:11" ht="14.45" customHeight="1" thickBot="1" x14ac:dyDescent="0.3">
      <c r="A118" s="131"/>
      <c r="B118" s="25" t="s">
        <v>189</v>
      </c>
      <c r="C118" s="42" t="s">
        <v>73</v>
      </c>
      <c r="D118" s="24"/>
      <c r="E118" s="24"/>
      <c r="F118" s="37"/>
      <c r="G118" s="37"/>
      <c r="H118" s="37"/>
      <c r="I118" s="24"/>
      <c r="J118" s="24"/>
      <c r="K118" s="24"/>
    </row>
    <row r="119" spans="1:11" ht="14.45" customHeight="1" thickBot="1" x14ac:dyDescent="0.3">
      <c r="A119" s="131"/>
      <c r="B119" s="25" t="s">
        <v>190</v>
      </c>
      <c r="C119" s="42" t="s">
        <v>73</v>
      </c>
      <c r="D119" s="24"/>
      <c r="E119" s="24"/>
      <c r="F119" s="37"/>
      <c r="G119" s="37"/>
      <c r="H119" s="37"/>
      <c r="I119" s="24"/>
      <c r="J119" s="24"/>
      <c r="K119" s="24"/>
    </row>
    <row r="120" spans="1:11" ht="14.45" customHeight="1" thickBot="1" x14ac:dyDescent="0.3">
      <c r="A120" s="131"/>
      <c r="B120" s="25" t="s">
        <v>191</v>
      </c>
      <c r="C120" s="42" t="s">
        <v>73</v>
      </c>
      <c r="D120" s="24"/>
      <c r="E120" s="24"/>
      <c r="F120" s="37"/>
      <c r="G120" s="37"/>
      <c r="H120" s="37"/>
      <c r="I120" s="24"/>
      <c r="J120" s="24"/>
      <c r="K120" s="24"/>
    </row>
    <row r="121" spans="1:11" ht="14.45" customHeight="1" thickBot="1" x14ac:dyDescent="0.3">
      <c r="A121" s="131"/>
      <c r="B121" s="25" t="s">
        <v>192</v>
      </c>
      <c r="C121" s="42" t="s">
        <v>73</v>
      </c>
      <c r="D121" s="24"/>
      <c r="E121" s="24"/>
      <c r="F121" s="37"/>
      <c r="G121" s="37"/>
      <c r="H121" s="37"/>
      <c r="I121" s="24"/>
      <c r="J121" s="24"/>
      <c r="K121" s="24"/>
    </row>
    <row r="122" spans="1:11" ht="14.45" customHeight="1" thickBot="1" x14ac:dyDescent="0.3">
      <c r="A122" s="131" t="s">
        <v>71</v>
      </c>
      <c r="B122" s="23" t="s">
        <v>193</v>
      </c>
      <c r="C122" s="41" t="s">
        <v>73</v>
      </c>
      <c r="D122" s="24"/>
      <c r="E122" s="24"/>
      <c r="F122" s="37"/>
      <c r="G122" s="37"/>
      <c r="H122" s="37"/>
      <c r="I122" s="24"/>
      <c r="J122" s="24"/>
      <c r="K122" s="24"/>
    </row>
    <row r="123" spans="1:11" ht="14.45" customHeight="1" thickBot="1" x14ac:dyDescent="0.3">
      <c r="A123" s="131"/>
      <c r="B123" s="23" t="s">
        <v>194</v>
      </c>
      <c r="C123" s="41" t="s">
        <v>73</v>
      </c>
      <c r="D123" s="24"/>
      <c r="E123" s="24"/>
      <c r="F123" s="37"/>
      <c r="G123" s="37"/>
      <c r="H123" s="37"/>
      <c r="I123" s="24"/>
      <c r="J123" s="24"/>
      <c r="K123" s="24"/>
    </row>
    <row r="124" spans="1:11" ht="14.45" customHeight="1" thickBot="1" x14ac:dyDescent="0.3">
      <c r="A124" s="131"/>
      <c r="B124" s="23" t="s">
        <v>195</v>
      </c>
      <c r="C124" s="41" t="s">
        <v>73</v>
      </c>
      <c r="D124" s="24"/>
      <c r="E124" s="24"/>
      <c r="F124" s="37"/>
      <c r="G124" s="37"/>
      <c r="H124" s="37"/>
      <c r="I124" s="24"/>
      <c r="J124" s="24"/>
      <c r="K124" s="24"/>
    </row>
    <row r="125" spans="1:11" ht="16.5" thickBot="1" x14ac:dyDescent="0.3">
      <c r="A125" s="131"/>
      <c r="B125" s="23" t="s">
        <v>196</v>
      </c>
      <c r="C125" s="41" t="s">
        <v>73</v>
      </c>
      <c r="D125" s="24"/>
      <c r="E125" s="24"/>
      <c r="F125" s="37"/>
      <c r="G125" s="37"/>
      <c r="H125" s="37"/>
      <c r="I125" s="24"/>
      <c r="J125" s="24"/>
      <c r="K125" s="24"/>
    </row>
    <row r="126" spans="1:11" ht="16.5" thickBot="1" x14ac:dyDescent="0.3">
      <c r="A126" s="131"/>
      <c r="B126" s="23" t="s">
        <v>197</v>
      </c>
      <c r="C126" s="41" t="s">
        <v>73</v>
      </c>
      <c r="D126" s="24"/>
      <c r="E126" s="24"/>
      <c r="F126" s="37"/>
      <c r="G126" s="37"/>
      <c r="H126" s="37"/>
      <c r="I126" s="24"/>
      <c r="J126" s="24"/>
      <c r="K126" s="24"/>
    </row>
    <row r="127" spans="1:11" ht="16.5" thickBot="1" x14ac:dyDescent="0.3">
      <c r="A127" s="131"/>
      <c r="B127" s="23" t="s">
        <v>198</v>
      </c>
      <c r="C127" s="41" t="s">
        <v>73</v>
      </c>
      <c r="D127" s="24"/>
      <c r="E127" s="24"/>
      <c r="F127" s="37"/>
      <c r="G127" s="37"/>
      <c r="H127" s="37"/>
      <c r="I127" s="24"/>
      <c r="J127" s="24"/>
      <c r="K127" s="24"/>
    </row>
    <row r="128" spans="1:11" ht="16.5" thickBot="1" x14ac:dyDescent="0.3">
      <c r="A128" s="131"/>
      <c r="B128" s="23" t="s">
        <v>199</v>
      </c>
      <c r="C128" s="41" t="s">
        <v>73</v>
      </c>
      <c r="D128" s="24"/>
      <c r="E128" s="24"/>
      <c r="F128" s="37"/>
      <c r="G128" s="37"/>
      <c r="H128" s="37"/>
      <c r="I128" s="24"/>
      <c r="J128" s="24"/>
      <c r="K128" s="24"/>
    </row>
    <row r="129" spans="1:11" ht="16.5" thickBot="1" x14ac:dyDescent="0.3">
      <c r="A129" s="131"/>
      <c r="B129" s="23" t="s">
        <v>200</v>
      </c>
      <c r="C129" s="41" t="s">
        <v>73</v>
      </c>
      <c r="D129" s="24"/>
      <c r="E129" s="24"/>
      <c r="F129" s="37"/>
      <c r="G129" s="37"/>
      <c r="H129" s="37"/>
      <c r="I129" s="24"/>
      <c r="J129" s="24"/>
      <c r="K129" s="24"/>
    </row>
    <row r="130" spans="1:11" ht="16.5" thickBot="1" x14ac:dyDescent="0.3">
      <c r="A130" s="131"/>
      <c r="B130" s="23" t="s">
        <v>201</v>
      </c>
      <c r="C130" s="41" t="s">
        <v>73</v>
      </c>
      <c r="D130" s="24"/>
      <c r="E130" s="24"/>
      <c r="F130" s="37"/>
      <c r="G130" s="37"/>
      <c r="H130" s="37"/>
      <c r="I130" s="24"/>
      <c r="J130" s="24"/>
      <c r="K130" s="24"/>
    </row>
    <row r="131" spans="1:11" ht="16.5" thickBot="1" x14ac:dyDescent="0.3">
      <c r="A131" s="131"/>
      <c r="B131" s="23" t="s">
        <v>202</v>
      </c>
      <c r="C131" s="41" t="s">
        <v>73</v>
      </c>
      <c r="D131" s="24"/>
      <c r="E131" s="24"/>
      <c r="F131" s="37"/>
      <c r="G131" s="37"/>
      <c r="H131" s="37"/>
      <c r="I131" s="24"/>
      <c r="J131" s="24"/>
      <c r="K131" s="24"/>
    </row>
    <row r="132" spans="1:11" ht="16.5" thickBot="1" x14ac:dyDescent="0.3">
      <c r="A132" s="131" t="s">
        <v>71</v>
      </c>
      <c r="B132" s="25" t="s">
        <v>203</v>
      </c>
      <c r="C132" s="42" t="s">
        <v>73</v>
      </c>
      <c r="D132" s="24"/>
      <c r="E132" s="24"/>
      <c r="F132" s="37"/>
      <c r="G132" s="37"/>
      <c r="H132" s="37"/>
      <c r="I132" s="24"/>
      <c r="J132" s="24"/>
      <c r="K132" s="24"/>
    </row>
    <row r="133" spans="1:11" ht="16.5" thickBot="1" x14ac:dyDescent="0.3">
      <c r="A133" s="131"/>
      <c r="B133" s="25" t="s">
        <v>204</v>
      </c>
      <c r="C133" s="42" t="s">
        <v>73</v>
      </c>
      <c r="D133" s="24"/>
      <c r="E133" s="24"/>
      <c r="F133" s="37"/>
      <c r="G133" s="37"/>
      <c r="H133" s="37"/>
      <c r="I133" s="24"/>
      <c r="J133" s="24"/>
      <c r="K133" s="24"/>
    </row>
    <row r="134" spans="1:11" ht="16.5" thickBot="1" x14ac:dyDescent="0.3">
      <c r="A134" s="131"/>
      <c r="B134" s="25" t="s">
        <v>205</v>
      </c>
      <c r="C134" s="42" t="s">
        <v>73</v>
      </c>
      <c r="D134" s="24"/>
      <c r="E134" s="24"/>
      <c r="F134" s="37"/>
      <c r="G134" s="37"/>
      <c r="H134" s="37"/>
      <c r="I134" s="24"/>
      <c r="J134" s="24"/>
      <c r="K134" s="24"/>
    </row>
    <row r="135" spans="1:11" ht="16.5" thickBot="1" x14ac:dyDescent="0.3">
      <c r="A135" s="131"/>
      <c r="B135" s="25" t="s">
        <v>206</v>
      </c>
      <c r="C135" s="42" t="s">
        <v>73</v>
      </c>
      <c r="D135" s="24"/>
      <c r="E135" s="24"/>
      <c r="F135" s="37"/>
      <c r="G135" s="37"/>
      <c r="H135" s="37"/>
      <c r="I135" s="24"/>
      <c r="J135" s="24"/>
      <c r="K135" s="24"/>
    </row>
    <row r="136" spans="1:11" ht="16.5" thickBot="1" x14ac:dyDescent="0.3">
      <c r="A136" s="131"/>
      <c r="B136" s="25" t="s">
        <v>207</v>
      </c>
      <c r="C136" s="42" t="s">
        <v>73</v>
      </c>
      <c r="D136" s="24"/>
      <c r="E136" s="24"/>
      <c r="F136" s="37"/>
      <c r="G136" s="37"/>
      <c r="H136" s="37"/>
      <c r="I136" s="24"/>
      <c r="J136" s="24"/>
      <c r="K136" s="24"/>
    </row>
    <row r="137" spans="1:11" ht="16.5" thickBot="1" x14ac:dyDescent="0.3">
      <c r="A137" s="131"/>
      <c r="B137" s="25" t="s">
        <v>208</v>
      </c>
      <c r="C137" s="42" t="s">
        <v>73</v>
      </c>
      <c r="D137" s="24"/>
      <c r="E137" s="24"/>
      <c r="F137" s="37"/>
      <c r="G137" s="37"/>
      <c r="H137" s="37"/>
      <c r="I137" s="24"/>
      <c r="J137" s="24"/>
      <c r="K137" s="24"/>
    </row>
    <row r="138" spans="1:11" ht="16.5" thickBot="1" x14ac:dyDescent="0.3">
      <c r="A138" s="131"/>
      <c r="B138" s="25" t="s">
        <v>209</v>
      </c>
      <c r="C138" s="42" t="s">
        <v>73</v>
      </c>
      <c r="D138" s="24"/>
      <c r="E138" s="24"/>
      <c r="F138" s="37"/>
      <c r="G138" s="37"/>
      <c r="H138" s="37"/>
      <c r="I138" s="24"/>
      <c r="J138" s="24"/>
      <c r="K138" s="24"/>
    </row>
    <row r="139" spans="1:11" ht="16.5" thickBot="1" x14ac:dyDescent="0.3">
      <c r="A139" s="131"/>
      <c r="B139" s="25" t="s">
        <v>210</v>
      </c>
      <c r="C139" s="42" t="s">
        <v>73</v>
      </c>
      <c r="D139" s="24"/>
      <c r="E139" s="24"/>
      <c r="F139" s="37"/>
      <c r="G139" s="37"/>
      <c r="H139" s="37"/>
      <c r="I139" s="24"/>
      <c r="J139" s="24"/>
      <c r="K139" s="24"/>
    </row>
    <row r="140" spans="1:11" ht="16.5" thickBot="1" x14ac:dyDescent="0.3">
      <c r="A140" s="131"/>
      <c r="B140" s="25" t="s">
        <v>211</v>
      </c>
      <c r="C140" s="42" t="s">
        <v>73</v>
      </c>
      <c r="D140" s="24"/>
      <c r="E140" s="24"/>
      <c r="F140" s="37"/>
      <c r="G140" s="37"/>
      <c r="H140" s="37"/>
      <c r="I140" s="24"/>
      <c r="J140" s="24"/>
      <c r="K140" s="24"/>
    </row>
    <row r="141" spans="1:11" ht="16.5" thickBot="1" x14ac:dyDescent="0.3">
      <c r="A141" s="131"/>
      <c r="B141" s="25" t="s">
        <v>212</v>
      </c>
      <c r="C141" s="42" t="s">
        <v>73</v>
      </c>
      <c r="D141" s="24"/>
      <c r="E141" s="24"/>
      <c r="F141" s="37"/>
      <c r="G141" s="37"/>
      <c r="H141" s="37"/>
      <c r="I141" s="24"/>
      <c r="J141" s="24"/>
      <c r="K141" s="24"/>
    </row>
    <row r="142" spans="1:11" ht="16.5" thickBot="1" x14ac:dyDescent="0.3">
      <c r="A142" s="131" t="s">
        <v>71</v>
      </c>
      <c r="B142" s="23" t="s">
        <v>213</v>
      </c>
      <c r="C142" s="41" t="s">
        <v>73</v>
      </c>
      <c r="D142" s="24"/>
      <c r="E142" s="24"/>
      <c r="F142" s="37"/>
      <c r="G142" s="37"/>
      <c r="H142" s="37"/>
      <c r="I142" s="24"/>
      <c r="J142" s="24"/>
      <c r="K142" s="24"/>
    </row>
    <row r="143" spans="1:11" ht="16.5" thickBot="1" x14ac:dyDescent="0.3">
      <c r="A143" s="131"/>
      <c r="B143" s="23" t="s">
        <v>214</v>
      </c>
      <c r="C143" s="41" t="s">
        <v>73</v>
      </c>
      <c r="D143" s="24"/>
      <c r="E143" s="24"/>
      <c r="F143" s="37"/>
      <c r="G143" s="37"/>
      <c r="H143" s="37"/>
      <c r="I143" s="24"/>
      <c r="J143" s="24"/>
      <c r="K143" s="24"/>
    </row>
    <row r="144" spans="1:11" ht="16.5" thickBot="1" x14ac:dyDescent="0.3">
      <c r="A144" s="131"/>
      <c r="B144" s="23" t="s">
        <v>215</v>
      </c>
      <c r="C144" s="41" t="s">
        <v>73</v>
      </c>
      <c r="D144" s="24"/>
      <c r="E144" s="24"/>
      <c r="F144" s="37"/>
      <c r="G144" s="37"/>
      <c r="H144" s="37"/>
      <c r="I144" s="24"/>
      <c r="J144" s="24"/>
      <c r="K144" s="24"/>
    </row>
    <row r="145" spans="1:11" ht="16.5" thickBot="1" x14ac:dyDescent="0.3">
      <c r="A145" s="131"/>
      <c r="B145" s="23" t="s">
        <v>216</v>
      </c>
      <c r="C145" s="41" t="s">
        <v>73</v>
      </c>
      <c r="D145" s="24"/>
      <c r="E145" s="24"/>
      <c r="F145" s="37"/>
      <c r="G145" s="37"/>
      <c r="H145" s="37"/>
      <c r="I145" s="24"/>
      <c r="J145" s="24"/>
      <c r="K145" s="24"/>
    </row>
    <row r="146" spans="1:11" ht="16.5" thickBot="1" x14ac:dyDescent="0.3">
      <c r="A146" s="131"/>
      <c r="B146" s="23" t="s">
        <v>217</v>
      </c>
      <c r="C146" s="41" t="s">
        <v>73</v>
      </c>
      <c r="D146" s="24"/>
      <c r="E146" s="24"/>
      <c r="F146" s="37"/>
      <c r="G146" s="37"/>
      <c r="H146" s="37"/>
      <c r="I146" s="24"/>
      <c r="J146" s="24"/>
      <c r="K146" s="24"/>
    </row>
    <row r="147" spans="1:11" ht="16.5" thickBot="1" x14ac:dyDescent="0.3">
      <c r="A147" s="131"/>
      <c r="B147" s="23" t="s">
        <v>218</v>
      </c>
      <c r="C147" s="41" t="s">
        <v>73</v>
      </c>
      <c r="D147" s="24"/>
      <c r="E147" s="24"/>
      <c r="F147" s="37"/>
      <c r="G147" s="37"/>
      <c r="H147" s="37"/>
      <c r="I147" s="24"/>
      <c r="J147" s="24"/>
      <c r="K147" s="24"/>
    </row>
    <row r="148" spans="1:11" ht="16.5" thickBot="1" x14ac:dyDescent="0.3">
      <c r="A148" s="131"/>
      <c r="B148" s="23" t="s">
        <v>219</v>
      </c>
      <c r="C148" s="41" t="s">
        <v>73</v>
      </c>
      <c r="D148" s="24"/>
      <c r="E148" s="24"/>
      <c r="F148" s="37"/>
      <c r="G148" s="37"/>
      <c r="H148" s="37"/>
      <c r="I148" s="24"/>
      <c r="J148" s="24"/>
      <c r="K148" s="24"/>
    </row>
    <row r="149" spans="1:11" ht="16.5" thickBot="1" x14ac:dyDescent="0.3">
      <c r="A149" s="131"/>
      <c r="B149" s="23" t="s">
        <v>220</v>
      </c>
      <c r="C149" s="41" t="s">
        <v>73</v>
      </c>
      <c r="D149" s="24"/>
      <c r="E149" s="24"/>
      <c r="F149" s="37"/>
      <c r="G149" s="37"/>
      <c r="H149" s="37"/>
      <c r="I149" s="24"/>
      <c r="J149" s="24"/>
      <c r="K149" s="24"/>
    </row>
    <row r="150" spans="1:11" ht="16.5" thickBot="1" x14ac:dyDescent="0.3">
      <c r="A150" s="131"/>
      <c r="B150" s="23" t="s">
        <v>221</v>
      </c>
      <c r="C150" s="41" t="s">
        <v>73</v>
      </c>
      <c r="D150" s="24"/>
      <c r="E150" s="24"/>
      <c r="F150" s="37"/>
      <c r="G150" s="37"/>
      <c r="H150" s="37"/>
      <c r="I150" s="24"/>
      <c r="J150" s="24"/>
      <c r="K150" s="24"/>
    </row>
    <row r="151" spans="1:11" ht="16.5" thickBot="1" x14ac:dyDescent="0.3">
      <c r="A151" s="131"/>
      <c r="B151" s="23" t="s">
        <v>222</v>
      </c>
      <c r="C151" s="41" t="s">
        <v>73</v>
      </c>
      <c r="D151" s="24"/>
      <c r="E151" s="24"/>
      <c r="F151" s="37"/>
      <c r="G151" s="37"/>
      <c r="H151" s="37"/>
      <c r="I151" s="24"/>
      <c r="J151" s="24"/>
      <c r="K151" s="24"/>
    </row>
    <row r="152" spans="1:11" ht="16.5" thickBot="1" x14ac:dyDescent="0.3">
      <c r="A152" s="131" t="s">
        <v>71</v>
      </c>
      <c r="B152" s="25" t="s">
        <v>223</v>
      </c>
      <c r="C152" s="42" t="s">
        <v>73</v>
      </c>
      <c r="D152" s="24"/>
      <c r="E152" s="24"/>
      <c r="F152" s="37"/>
      <c r="G152" s="37"/>
      <c r="H152" s="37"/>
      <c r="I152" s="24"/>
      <c r="J152" s="24"/>
      <c r="K152" s="24"/>
    </row>
    <row r="153" spans="1:11" ht="16.5" thickBot="1" x14ac:dyDescent="0.3">
      <c r="A153" s="131"/>
      <c r="B153" s="25" t="s">
        <v>224</v>
      </c>
      <c r="C153" s="42" t="s">
        <v>73</v>
      </c>
      <c r="D153" s="24"/>
      <c r="E153" s="24"/>
      <c r="F153" s="37"/>
      <c r="G153" s="37"/>
      <c r="H153" s="37"/>
      <c r="I153" s="24"/>
      <c r="J153" s="24"/>
      <c r="K153" s="24"/>
    </row>
    <row r="154" spans="1:11" ht="16.5" thickBot="1" x14ac:dyDescent="0.3">
      <c r="A154" s="131"/>
      <c r="B154" s="25" t="s">
        <v>225</v>
      </c>
      <c r="C154" s="42" t="s">
        <v>73</v>
      </c>
      <c r="D154" s="24"/>
      <c r="E154" s="24"/>
      <c r="F154" s="37"/>
      <c r="G154" s="37"/>
      <c r="H154" s="37"/>
      <c r="I154" s="24"/>
      <c r="J154" s="24"/>
      <c r="K154" s="24"/>
    </row>
    <row r="155" spans="1:11" ht="16.5" thickBot="1" x14ac:dyDescent="0.3">
      <c r="A155" s="131"/>
      <c r="B155" s="25" t="s">
        <v>226</v>
      </c>
      <c r="C155" s="42" t="s">
        <v>73</v>
      </c>
      <c r="D155" s="24"/>
      <c r="E155" s="24"/>
      <c r="F155" s="37"/>
      <c r="G155" s="37"/>
      <c r="H155" s="37"/>
      <c r="I155" s="24"/>
      <c r="J155" s="24"/>
      <c r="K155" s="24"/>
    </row>
    <row r="156" spans="1:11" ht="16.5" thickBot="1" x14ac:dyDescent="0.3">
      <c r="A156" s="131"/>
      <c r="B156" s="25" t="s">
        <v>227</v>
      </c>
      <c r="C156" s="42" t="s">
        <v>73</v>
      </c>
      <c r="D156" s="24"/>
      <c r="E156" s="24"/>
      <c r="F156" s="37"/>
      <c r="G156" s="37"/>
      <c r="H156" s="37"/>
      <c r="I156" s="24"/>
      <c r="J156" s="24"/>
      <c r="K156" s="24"/>
    </row>
    <row r="157" spans="1:11" ht="16.5" thickBot="1" x14ac:dyDescent="0.3">
      <c r="A157" s="131"/>
      <c r="B157" s="25" t="s">
        <v>228</v>
      </c>
      <c r="C157" s="42" t="s">
        <v>73</v>
      </c>
      <c r="D157" s="24"/>
      <c r="E157" s="24"/>
      <c r="F157" s="37"/>
      <c r="G157" s="37"/>
      <c r="H157" s="37"/>
      <c r="I157" s="24"/>
      <c r="J157" s="24"/>
      <c r="K157" s="24"/>
    </row>
    <row r="158" spans="1:11" ht="16.5" thickBot="1" x14ac:dyDescent="0.3">
      <c r="A158" s="131"/>
      <c r="B158" s="25" t="s">
        <v>229</v>
      </c>
      <c r="C158" s="42" t="s">
        <v>73</v>
      </c>
      <c r="D158" s="24"/>
      <c r="E158" s="24"/>
      <c r="F158" s="37"/>
      <c r="G158" s="37"/>
      <c r="H158" s="37"/>
      <c r="I158" s="24"/>
      <c r="J158" s="24"/>
      <c r="K158" s="24"/>
    </row>
    <row r="159" spans="1:11" ht="16.5" thickBot="1" x14ac:dyDescent="0.3">
      <c r="A159" s="131"/>
      <c r="B159" s="25" t="s">
        <v>230</v>
      </c>
      <c r="C159" s="42" t="s">
        <v>73</v>
      </c>
      <c r="D159" s="24"/>
      <c r="E159" s="24"/>
      <c r="F159" s="37"/>
      <c r="G159" s="37"/>
      <c r="H159" s="37"/>
      <c r="I159" s="24"/>
      <c r="J159" s="24"/>
      <c r="K159" s="24"/>
    </row>
    <row r="160" spans="1:11" ht="16.5" thickBot="1" x14ac:dyDescent="0.3">
      <c r="A160" s="131"/>
      <c r="B160" s="25" t="s">
        <v>231</v>
      </c>
      <c r="C160" s="42" t="s">
        <v>73</v>
      </c>
      <c r="D160" s="24"/>
      <c r="E160" s="24"/>
      <c r="F160" s="37"/>
      <c r="G160" s="37"/>
      <c r="H160" s="37"/>
      <c r="I160" s="24"/>
      <c r="J160" s="24"/>
      <c r="K160" s="24"/>
    </row>
    <row r="161" spans="1:11" ht="16.5" thickBot="1" x14ac:dyDescent="0.3">
      <c r="A161" s="131"/>
      <c r="B161" s="25" t="s">
        <v>232</v>
      </c>
      <c r="C161" s="42" t="s">
        <v>73</v>
      </c>
      <c r="D161" s="24"/>
      <c r="E161" s="24"/>
      <c r="F161" s="37"/>
      <c r="G161" s="37"/>
      <c r="H161" s="37"/>
      <c r="I161" s="24"/>
      <c r="J161" s="24"/>
      <c r="K161" s="24"/>
    </row>
    <row r="162" spans="1:11" ht="16.5" thickBot="1" x14ac:dyDescent="0.3">
      <c r="A162" s="131" t="s">
        <v>71</v>
      </c>
      <c r="B162" s="23" t="s">
        <v>233</v>
      </c>
      <c r="C162" s="41" t="s">
        <v>73</v>
      </c>
      <c r="D162" s="24"/>
      <c r="E162" s="24"/>
      <c r="F162" s="37"/>
      <c r="G162" s="37"/>
      <c r="H162" s="37"/>
      <c r="I162" s="24"/>
      <c r="J162" s="24"/>
      <c r="K162" s="24"/>
    </row>
    <row r="163" spans="1:11" ht="16.5" thickBot="1" x14ac:dyDescent="0.3">
      <c r="A163" s="131"/>
      <c r="B163" s="23" t="s">
        <v>234</v>
      </c>
      <c r="C163" s="41" t="s">
        <v>73</v>
      </c>
      <c r="D163" s="24"/>
      <c r="E163" s="24"/>
      <c r="F163" s="37"/>
      <c r="G163" s="37"/>
      <c r="H163" s="37"/>
      <c r="I163" s="24"/>
      <c r="J163" s="24"/>
      <c r="K163" s="24"/>
    </row>
    <row r="164" spans="1:11" ht="16.5" thickBot="1" x14ac:dyDescent="0.3">
      <c r="A164" s="131"/>
      <c r="B164" s="23" t="s">
        <v>235</v>
      </c>
      <c r="C164" s="41" t="s">
        <v>73</v>
      </c>
      <c r="D164" s="24"/>
      <c r="E164" s="24"/>
      <c r="F164" s="37"/>
      <c r="G164" s="37"/>
      <c r="H164" s="37"/>
      <c r="I164" s="24"/>
      <c r="J164" s="24"/>
      <c r="K164" s="24"/>
    </row>
    <row r="165" spans="1:11" ht="16.5" thickBot="1" x14ac:dyDescent="0.3">
      <c r="A165" s="131"/>
      <c r="B165" s="23" t="s">
        <v>236</v>
      </c>
      <c r="C165" s="41" t="s">
        <v>73</v>
      </c>
      <c r="D165" s="24"/>
      <c r="E165" s="24"/>
      <c r="F165" s="37"/>
      <c r="G165" s="37"/>
      <c r="H165" s="37"/>
      <c r="I165" s="24"/>
      <c r="J165" s="24"/>
      <c r="K165" s="24"/>
    </row>
    <row r="166" spans="1:11" ht="16.5" thickBot="1" x14ac:dyDescent="0.3">
      <c r="A166" s="131"/>
      <c r="B166" s="23" t="s">
        <v>237</v>
      </c>
      <c r="C166" s="41" t="s">
        <v>73</v>
      </c>
      <c r="D166" s="24"/>
      <c r="E166" s="24"/>
      <c r="F166" s="37"/>
      <c r="G166" s="37"/>
      <c r="H166" s="37"/>
      <c r="I166" s="24"/>
      <c r="J166" s="24"/>
      <c r="K166" s="24"/>
    </row>
    <row r="167" spans="1:11" ht="16.5" thickBot="1" x14ac:dyDescent="0.3">
      <c r="A167" s="131"/>
      <c r="B167" s="23" t="s">
        <v>238</v>
      </c>
      <c r="C167" s="41" t="s">
        <v>73</v>
      </c>
      <c r="D167" s="24"/>
      <c r="E167" s="24"/>
      <c r="F167" s="37"/>
      <c r="G167" s="37"/>
      <c r="H167" s="37"/>
      <c r="I167" s="24"/>
      <c r="J167" s="24"/>
      <c r="K167" s="24"/>
    </row>
    <row r="168" spans="1:11" ht="16.5" thickBot="1" x14ac:dyDescent="0.3">
      <c r="A168" s="131"/>
      <c r="B168" s="23" t="s">
        <v>239</v>
      </c>
      <c r="C168" s="41" t="s">
        <v>73</v>
      </c>
      <c r="D168" s="24"/>
      <c r="E168" s="24"/>
      <c r="F168" s="37"/>
      <c r="G168" s="37"/>
      <c r="H168" s="37"/>
      <c r="I168" s="24"/>
      <c r="J168" s="24"/>
      <c r="K168" s="24"/>
    </row>
    <row r="169" spans="1:11" ht="16.5" thickBot="1" x14ac:dyDescent="0.3">
      <c r="A169" s="131"/>
      <c r="B169" s="23" t="s">
        <v>240</v>
      </c>
      <c r="C169" s="41" t="s">
        <v>73</v>
      </c>
      <c r="D169" s="24"/>
      <c r="E169" s="24"/>
      <c r="F169" s="37"/>
      <c r="G169" s="37"/>
      <c r="H169" s="37"/>
      <c r="I169" s="24"/>
      <c r="J169" s="24"/>
      <c r="K169" s="24"/>
    </row>
    <row r="170" spans="1:11" ht="16.5" thickBot="1" x14ac:dyDescent="0.3">
      <c r="A170" s="131"/>
      <c r="B170" s="23" t="s">
        <v>241</v>
      </c>
      <c r="C170" s="41" t="s">
        <v>73</v>
      </c>
      <c r="D170" s="24"/>
      <c r="E170" s="24"/>
      <c r="F170" s="37"/>
      <c r="G170" s="37"/>
      <c r="H170" s="37"/>
      <c r="I170" s="24"/>
      <c r="J170" s="24"/>
      <c r="K170" s="24"/>
    </row>
    <row r="171" spans="1:11" ht="16.5" thickBot="1" x14ac:dyDescent="0.3">
      <c r="A171" s="131"/>
      <c r="B171" s="23" t="s">
        <v>242</v>
      </c>
      <c r="C171" s="41" t="s">
        <v>73</v>
      </c>
      <c r="D171" s="24"/>
      <c r="E171" s="24"/>
      <c r="F171" s="37"/>
      <c r="G171" s="37"/>
      <c r="H171" s="37"/>
      <c r="I171" s="24"/>
      <c r="J171" s="24"/>
      <c r="K171" s="24"/>
    </row>
    <row r="172" spans="1:11" ht="16.5" thickBot="1" x14ac:dyDescent="0.3">
      <c r="A172" s="131" t="s">
        <v>71</v>
      </c>
      <c r="B172" s="25" t="s">
        <v>243</v>
      </c>
      <c r="C172" s="42" t="s">
        <v>73</v>
      </c>
      <c r="D172" s="24"/>
      <c r="E172" s="24"/>
      <c r="F172" s="37"/>
      <c r="G172" s="37"/>
      <c r="H172" s="37"/>
      <c r="I172" s="24"/>
      <c r="J172" s="24"/>
      <c r="K172" s="24"/>
    </row>
    <row r="173" spans="1:11" ht="16.5" thickBot="1" x14ac:dyDescent="0.3">
      <c r="A173" s="131"/>
      <c r="B173" s="25" t="s">
        <v>244</v>
      </c>
      <c r="C173" s="42" t="s">
        <v>73</v>
      </c>
      <c r="D173" s="24"/>
      <c r="E173" s="24"/>
      <c r="F173" s="37"/>
      <c r="G173" s="37"/>
      <c r="H173" s="37"/>
      <c r="I173" s="24"/>
      <c r="J173" s="24"/>
      <c r="K173" s="24"/>
    </row>
    <row r="174" spans="1:11" ht="16.5" thickBot="1" x14ac:dyDescent="0.3">
      <c r="A174" s="131"/>
      <c r="B174" s="25" t="s">
        <v>245</v>
      </c>
      <c r="C174" s="42" t="s">
        <v>73</v>
      </c>
      <c r="D174" s="24"/>
      <c r="E174" s="24"/>
      <c r="F174" s="37"/>
      <c r="G174" s="37"/>
      <c r="H174" s="37"/>
      <c r="I174" s="24"/>
      <c r="J174" s="24"/>
      <c r="K174" s="24"/>
    </row>
    <row r="175" spans="1:11" ht="16.5" thickBot="1" x14ac:dyDescent="0.3">
      <c r="A175" s="131"/>
      <c r="B175" s="25" t="s">
        <v>246</v>
      </c>
      <c r="C175" s="42" t="s">
        <v>73</v>
      </c>
      <c r="D175" s="24"/>
      <c r="E175" s="24"/>
      <c r="F175" s="37"/>
      <c r="G175" s="37"/>
      <c r="H175" s="37"/>
      <c r="I175" s="24"/>
      <c r="J175" s="24"/>
      <c r="K175" s="24"/>
    </row>
    <row r="176" spans="1:11" ht="16.5" thickBot="1" x14ac:dyDescent="0.3">
      <c r="A176" s="131"/>
      <c r="B176" s="25" t="s">
        <v>247</v>
      </c>
      <c r="C176" s="42" t="s">
        <v>73</v>
      </c>
      <c r="D176" s="24"/>
      <c r="E176" s="24"/>
      <c r="F176" s="37"/>
      <c r="G176" s="37"/>
      <c r="H176" s="37"/>
      <c r="I176" s="24"/>
      <c r="J176" s="24"/>
      <c r="K176" s="24"/>
    </row>
    <row r="177" spans="1:11" ht="16.5" thickBot="1" x14ac:dyDescent="0.3">
      <c r="A177" s="131"/>
      <c r="B177" s="25" t="s">
        <v>248</v>
      </c>
      <c r="C177" s="42" t="s">
        <v>73</v>
      </c>
      <c r="D177" s="24"/>
      <c r="E177" s="24"/>
      <c r="F177" s="37"/>
      <c r="G177" s="37"/>
      <c r="H177" s="37"/>
      <c r="I177" s="24"/>
      <c r="J177" s="24"/>
      <c r="K177" s="24"/>
    </row>
    <row r="178" spans="1:11" ht="16.5" thickBot="1" x14ac:dyDescent="0.3">
      <c r="A178" s="131"/>
      <c r="B178" s="25" t="s">
        <v>249</v>
      </c>
      <c r="C178" s="42" t="s">
        <v>73</v>
      </c>
      <c r="D178" s="24"/>
      <c r="E178" s="24"/>
      <c r="F178" s="37"/>
      <c r="G178" s="37"/>
      <c r="H178" s="37"/>
      <c r="I178" s="24"/>
      <c r="J178" s="24"/>
      <c r="K178" s="24"/>
    </row>
    <row r="179" spans="1:11" ht="16.5" thickBot="1" x14ac:dyDescent="0.3">
      <c r="A179" s="131"/>
      <c r="B179" s="25" t="s">
        <v>250</v>
      </c>
      <c r="C179" s="42" t="s">
        <v>73</v>
      </c>
      <c r="D179" s="24"/>
      <c r="E179" s="24"/>
      <c r="F179" s="37"/>
      <c r="G179" s="37"/>
      <c r="H179" s="37"/>
      <c r="I179" s="24"/>
      <c r="J179" s="24"/>
      <c r="K179" s="24"/>
    </row>
    <row r="180" spans="1:11" ht="16.5" thickBot="1" x14ac:dyDescent="0.3">
      <c r="A180" s="131"/>
      <c r="B180" s="25" t="s">
        <v>251</v>
      </c>
      <c r="C180" s="42" t="s">
        <v>73</v>
      </c>
      <c r="D180" s="24"/>
      <c r="E180" s="24"/>
      <c r="F180" s="37"/>
      <c r="G180" s="37"/>
      <c r="H180" s="37"/>
      <c r="I180" s="24"/>
      <c r="J180" s="24"/>
      <c r="K180" s="24"/>
    </row>
    <row r="181" spans="1:11" ht="16.5" thickBot="1" x14ac:dyDescent="0.3">
      <c r="A181" s="131"/>
      <c r="B181" s="25" t="s">
        <v>252</v>
      </c>
      <c r="C181" s="42" t="s">
        <v>73</v>
      </c>
      <c r="D181" s="24"/>
      <c r="E181" s="24"/>
      <c r="F181" s="37"/>
      <c r="G181" s="37"/>
      <c r="H181" s="37"/>
      <c r="I181" s="24"/>
      <c r="J181" s="24"/>
      <c r="K181" s="24"/>
    </row>
    <row r="182" spans="1:11" ht="16.5" thickBot="1" x14ac:dyDescent="0.3">
      <c r="A182" s="131" t="s">
        <v>71</v>
      </c>
      <c r="B182" s="23" t="s">
        <v>253</v>
      </c>
      <c r="C182" s="41" t="s">
        <v>73</v>
      </c>
      <c r="D182" s="24"/>
      <c r="E182" s="24"/>
      <c r="F182" s="37"/>
      <c r="G182" s="37"/>
      <c r="H182" s="37"/>
      <c r="I182" s="24"/>
      <c r="J182" s="24"/>
      <c r="K182" s="24"/>
    </row>
    <row r="183" spans="1:11" ht="16.5" thickBot="1" x14ac:dyDescent="0.3">
      <c r="A183" s="131"/>
      <c r="B183" s="23" t="s">
        <v>254</v>
      </c>
      <c r="C183" s="41" t="s">
        <v>73</v>
      </c>
      <c r="D183" s="24"/>
      <c r="E183" s="24"/>
      <c r="F183" s="37"/>
      <c r="G183" s="37"/>
      <c r="H183" s="37"/>
      <c r="I183" s="24"/>
      <c r="J183" s="24"/>
      <c r="K183" s="24"/>
    </row>
    <row r="184" spans="1:11" ht="16.5" thickBot="1" x14ac:dyDescent="0.3">
      <c r="A184" s="131"/>
      <c r="B184" s="23" t="s">
        <v>255</v>
      </c>
      <c r="C184" s="41" t="s">
        <v>73</v>
      </c>
      <c r="D184" s="24"/>
      <c r="E184" s="24"/>
      <c r="F184" s="37"/>
      <c r="G184" s="37"/>
      <c r="H184" s="37"/>
      <c r="I184" s="24"/>
      <c r="J184" s="24"/>
      <c r="K184" s="24"/>
    </row>
    <row r="185" spans="1:11" ht="16.5" thickBot="1" x14ac:dyDescent="0.3">
      <c r="A185" s="131"/>
      <c r="B185" s="23" t="s">
        <v>256</v>
      </c>
      <c r="C185" s="41" t="s">
        <v>73</v>
      </c>
      <c r="D185" s="24"/>
      <c r="E185" s="24"/>
      <c r="F185" s="37"/>
      <c r="G185" s="37"/>
      <c r="H185" s="37"/>
      <c r="I185" s="24"/>
      <c r="J185" s="24"/>
      <c r="K185" s="24"/>
    </row>
    <row r="186" spans="1:11" ht="16.5" thickBot="1" x14ac:dyDescent="0.3">
      <c r="A186" s="131"/>
      <c r="B186" s="23" t="s">
        <v>257</v>
      </c>
      <c r="C186" s="41" t="s">
        <v>73</v>
      </c>
      <c r="D186" s="24"/>
      <c r="E186" s="24"/>
      <c r="F186" s="37"/>
      <c r="G186" s="37"/>
      <c r="H186" s="37"/>
      <c r="I186" s="24"/>
      <c r="J186" s="24"/>
      <c r="K186" s="24"/>
    </row>
    <row r="187" spans="1:11" ht="16.5" thickBot="1" x14ac:dyDescent="0.3">
      <c r="A187" s="131"/>
      <c r="B187" s="23" t="s">
        <v>258</v>
      </c>
      <c r="C187" s="41" t="s">
        <v>73</v>
      </c>
      <c r="D187" s="24"/>
      <c r="E187" s="24"/>
      <c r="F187" s="37"/>
      <c r="G187" s="37"/>
      <c r="H187" s="37"/>
      <c r="I187" s="24"/>
      <c r="J187" s="24"/>
      <c r="K187" s="24"/>
    </row>
    <row r="188" spans="1:11" ht="16.5" thickBot="1" x14ac:dyDescent="0.3">
      <c r="A188" s="131"/>
      <c r="B188" s="23" t="s">
        <v>259</v>
      </c>
      <c r="C188" s="41" t="s">
        <v>73</v>
      </c>
      <c r="D188" s="24"/>
      <c r="E188" s="24"/>
      <c r="F188" s="37"/>
      <c r="G188" s="37"/>
      <c r="H188" s="37"/>
      <c r="I188" s="24"/>
      <c r="J188" s="24"/>
      <c r="K188" s="24"/>
    </row>
    <row r="189" spans="1:11" ht="16.5" thickBot="1" x14ac:dyDescent="0.3">
      <c r="A189" s="131"/>
      <c r="B189" s="23" t="s">
        <v>260</v>
      </c>
      <c r="C189" s="41" t="s">
        <v>73</v>
      </c>
      <c r="D189" s="24"/>
      <c r="E189" s="24"/>
      <c r="F189" s="37"/>
      <c r="G189" s="37"/>
      <c r="H189" s="37"/>
      <c r="I189" s="24"/>
      <c r="J189" s="24"/>
      <c r="K189" s="24"/>
    </row>
    <row r="190" spans="1:11" ht="16.5" thickBot="1" x14ac:dyDescent="0.3">
      <c r="A190" s="131"/>
      <c r="B190" s="23" t="s">
        <v>261</v>
      </c>
      <c r="C190" s="41" t="s">
        <v>73</v>
      </c>
      <c r="D190" s="24"/>
      <c r="E190" s="24"/>
      <c r="F190" s="37"/>
      <c r="G190" s="37"/>
      <c r="H190" s="37"/>
      <c r="I190" s="24"/>
      <c r="J190" s="24"/>
      <c r="K190" s="24"/>
    </row>
    <row r="191" spans="1:11" ht="16.5" thickBot="1" x14ac:dyDescent="0.3">
      <c r="A191" s="131"/>
      <c r="B191" s="23" t="s">
        <v>262</v>
      </c>
      <c r="C191" s="41" t="s">
        <v>73</v>
      </c>
      <c r="D191" s="24"/>
      <c r="E191" s="24"/>
      <c r="F191" s="37"/>
      <c r="G191" s="37"/>
      <c r="H191" s="37"/>
      <c r="I191" s="24"/>
      <c r="J191" s="24"/>
      <c r="K191" s="24"/>
    </row>
    <row r="192" spans="1:11" ht="16.5" thickBot="1" x14ac:dyDescent="0.3">
      <c r="A192" s="131" t="s">
        <v>71</v>
      </c>
      <c r="B192" s="25" t="s">
        <v>263</v>
      </c>
      <c r="C192" s="42" t="s">
        <v>73</v>
      </c>
      <c r="D192" s="24"/>
      <c r="E192" s="24"/>
      <c r="F192" s="37"/>
      <c r="G192" s="37"/>
      <c r="H192" s="37"/>
      <c r="I192" s="24"/>
      <c r="J192" s="24"/>
      <c r="K192" s="24"/>
    </row>
    <row r="193" spans="1:11" ht="16.5" thickBot="1" x14ac:dyDescent="0.3">
      <c r="A193" s="131"/>
      <c r="B193" s="25" t="s">
        <v>264</v>
      </c>
      <c r="C193" s="42" t="s">
        <v>73</v>
      </c>
      <c r="D193" s="24"/>
      <c r="E193" s="24"/>
      <c r="F193" s="37"/>
      <c r="G193" s="37"/>
      <c r="H193" s="37"/>
      <c r="I193" s="24"/>
      <c r="J193" s="24"/>
      <c r="K193" s="24"/>
    </row>
    <row r="194" spans="1:11" ht="16.5" thickBot="1" x14ac:dyDescent="0.3">
      <c r="A194" s="131"/>
      <c r="B194" s="25" t="s">
        <v>265</v>
      </c>
      <c r="C194" s="42" t="s">
        <v>73</v>
      </c>
      <c r="D194" s="24"/>
      <c r="E194" s="24"/>
      <c r="F194" s="37"/>
      <c r="G194" s="37"/>
      <c r="H194" s="37"/>
      <c r="I194" s="24"/>
      <c r="J194" s="24"/>
      <c r="K194" s="24"/>
    </row>
    <row r="195" spans="1:11" ht="16.5" thickBot="1" x14ac:dyDescent="0.3">
      <c r="A195" s="131"/>
      <c r="B195" s="25" t="s">
        <v>266</v>
      </c>
      <c r="C195" s="42" t="s">
        <v>73</v>
      </c>
      <c r="D195" s="24"/>
      <c r="E195" s="24"/>
      <c r="F195" s="37"/>
      <c r="G195" s="37"/>
      <c r="H195" s="37"/>
      <c r="I195" s="24"/>
      <c r="J195" s="24"/>
      <c r="K195" s="24"/>
    </row>
    <row r="196" spans="1:11" ht="16.5" thickBot="1" x14ac:dyDescent="0.3">
      <c r="A196" s="131"/>
      <c r="B196" s="25" t="s">
        <v>267</v>
      </c>
      <c r="C196" s="42" t="s">
        <v>73</v>
      </c>
      <c r="D196" s="24"/>
      <c r="E196" s="24"/>
      <c r="F196" s="37"/>
      <c r="G196" s="37"/>
      <c r="H196" s="37"/>
      <c r="I196" s="24"/>
      <c r="J196" s="24"/>
      <c r="K196" s="24"/>
    </row>
    <row r="197" spans="1:11" ht="16.5" thickBot="1" x14ac:dyDescent="0.3">
      <c r="A197" s="131"/>
      <c r="B197" s="25" t="s">
        <v>268</v>
      </c>
      <c r="C197" s="42" t="s">
        <v>73</v>
      </c>
      <c r="D197" s="24"/>
      <c r="E197" s="24"/>
      <c r="F197" s="37"/>
      <c r="G197" s="37"/>
      <c r="H197" s="37"/>
      <c r="I197" s="24"/>
      <c r="J197" s="24"/>
      <c r="K197" s="24"/>
    </row>
    <row r="198" spans="1:11" ht="16.5" thickBot="1" x14ac:dyDescent="0.3">
      <c r="A198" s="131"/>
      <c r="B198" s="25" t="s">
        <v>269</v>
      </c>
      <c r="C198" s="42" t="s">
        <v>73</v>
      </c>
      <c r="D198" s="24"/>
      <c r="E198" s="24"/>
      <c r="F198" s="37"/>
      <c r="G198" s="37"/>
      <c r="H198" s="37"/>
      <c r="I198" s="24"/>
      <c r="J198" s="24"/>
      <c r="K198" s="24"/>
    </row>
    <row r="199" spans="1:11" ht="16.5" thickBot="1" x14ac:dyDescent="0.3">
      <c r="A199" s="131"/>
      <c r="B199" s="25" t="s">
        <v>270</v>
      </c>
      <c r="C199" s="42" t="s">
        <v>73</v>
      </c>
      <c r="D199" s="24"/>
      <c r="E199" s="24"/>
      <c r="F199" s="37"/>
      <c r="G199" s="37"/>
      <c r="H199" s="37"/>
      <c r="I199" s="24"/>
      <c r="J199" s="24"/>
      <c r="K199" s="24"/>
    </row>
    <row r="200" spans="1:11" ht="16.5" thickBot="1" x14ac:dyDescent="0.3">
      <c r="A200" s="131"/>
      <c r="B200" s="25" t="s">
        <v>271</v>
      </c>
      <c r="C200" s="42" t="s">
        <v>73</v>
      </c>
      <c r="D200" s="24"/>
      <c r="E200" s="24"/>
      <c r="F200" s="37"/>
      <c r="G200" s="37"/>
      <c r="H200" s="37"/>
      <c r="I200" s="24"/>
      <c r="J200" s="24"/>
      <c r="K200" s="24"/>
    </row>
    <row r="201" spans="1:11" ht="16.5" thickBot="1" x14ac:dyDescent="0.3">
      <c r="A201" s="131"/>
      <c r="B201" s="25" t="s">
        <v>272</v>
      </c>
      <c r="C201" s="42" t="s">
        <v>73</v>
      </c>
      <c r="D201" s="24"/>
      <c r="E201" s="24"/>
      <c r="F201" s="37"/>
      <c r="G201" s="37"/>
      <c r="H201" s="37"/>
      <c r="I201" s="24"/>
      <c r="J201" s="24"/>
      <c r="K201" s="24"/>
    </row>
  </sheetData>
  <sheetProtection sheet="1" objects="1" scenarios="1" insertRows="0" deleteRows="0"/>
  <protectedRanges>
    <protectedRange sqref="A2:A201 C2:K201" name="Range1"/>
  </protectedRanges>
  <mergeCells count="30">
    <mergeCell ref="N28:Q28"/>
    <mergeCell ref="N29:Q29"/>
    <mergeCell ref="N30:Q30"/>
    <mergeCell ref="N31:Q31"/>
    <mergeCell ref="M23:Q23"/>
    <mergeCell ref="M24:Q24"/>
    <mergeCell ref="N25:Q25"/>
    <mergeCell ref="N26:Q26"/>
    <mergeCell ref="N27:Q27"/>
    <mergeCell ref="A162:A171"/>
    <mergeCell ref="A172:A181"/>
    <mergeCell ref="A182:A191"/>
    <mergeCell ref="A192:A201"/>
    <mergeCell ref="A102:A111"/>
    <mergeCell ref="A112:A121"/>
    <mergeCell ref="A122:A131"/>
    <mergeCell ref="A132:A141"/>
    <mergeCell ref="A142:A151"/>
    <mergeCell ref="A152:A161"/>
    <mergeCell ref="A92:A101"/>
    <mergeCell ref="A2:A11"/>
    <mergeCell ref="A1:C1"/>
    <mergeCell ref="A12:A21"/>
    <mergeCell ref="A22:A31"/>
    <mergeCell ref="A32:A41"/>
    <mergeCell ref="A42:A51"/>
    <mergeCell ref="A52:A61"/>
    <mergeCell ref="A62:A71"/>
    <mergeCell ref="A72:A81"/>
    <mergeCell ref="A82:A91"/>
  </mergeCells>
  <dataValidations count="4">
    <dataValidation type="whole" allowBlank="1" showInputMessage="1" showErrorMessage="1" sqref="E2:E201">
      <formula1>1</formula1>
      <formula2>20</formula2>
    </dataValidation>
    <dataValidation type="list" allowBlank="1" showInputMessage="1" showErrorMessage="1" sqref="G2:G201">
      <formula1>"Formative, Summative"</formula1>
    </dataValidation>
    <dataValidation type="list" allowBlank="1" showInputMessage="1" showErrorMessage="1" sqref="H2:H201">
      <formula1>"Internal, External"</formula1>
    </dataValidation>
    <dataValidation type="list" allowBlank="1" showInputMessage="1" showErrorMessage="1" sqref="F2:F201">
      <formula1>"Yes, No"</formula1>
    </dataValidation>
  </dataValidations>
  <pageMargins left="0.7" right="0.7" top="0.75" bottom="0.75" header="0.3" footer="0.3"/>
  <pageSetup orientation="portrait" r:id="rId1"/>
  <ignoredErrors>
    <ignoredError sqref="B2 B3:B11 B12:B21 B192:B201 B22:B41 B42:B19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showGridLines="0" workbookViewId="0">
      <pane ySplit="1" topLeftCell="A2" activePane="bottomLeft" state="frozen"/>
      <selection pane="bottomLeft"/>
    </sheetView>
  </sheetViews>
  <sheetFormatPr defaultColWidth="8.85546875" defaultRowHeight="15.75" x14ac:dyDescent="0.25"/>
  <cols>
    <col min="1" max="1" width="9.7109375" style="15" customWidth="1"/>
    <col min="2" max="2" width="26" style="11" customWidth="1"/>
    <col min="3" max="3" width="10.42578125" style="11" customWidth="1"/>
    <col min="4" max="4" width="10.42578125" style="15" customWidth="1"/>
    <col min="5" max="5" width="36.7109375" style="11" customWidth="1"/>
    <col min="6" max="6" width="24.28515625" style="11" customWidth="1"/>
    <col min="7" max="7" width="41.28515625" style="11" customWidth="1"/>
    <col min="8" max="8" width="35" style="11" customWidth="1"/>
    <col min="9" max="9" width="11.140625" style="11" customWidth="1"/>
    <col min="10" max="16384" width="8.85546875" style="11"/>
  </cols>
  <sheetData>
    <row r="1" spans="1:8" ht="30" customHeight="1" thickBot="1" x14ac:dyDescent="0.3">
      <c r="A1" s="28"/>
      <c r="B1" s="29" t="s">
        <v>273</v>
      </c>
      <c r="C1" s="29" t="s">
        <v>274</v>
      </c>
      <c r="D1" s="29" t="s">
        <v>275</v>
      </c>
      <c r="E1" s="29" t="s">
        <v>276</v>
      </c>
      <c r="F1" s="29" t="s">
        <v>68</v>
      </c>
      <c r="G1" s="29" t="s">
        <v>277</v>
      </c>
      <c r="H1" s="29" t="s">
        <v>278</v>
      </c>
    </row>
    <row r="2" spans="1:8" ht="16.5" thickBot="1" x14ac:dyDescent="0.3">
      <c r="A2" s="136" t="s">
        <v>279</v>
      </c>
      <c r="B2" s="137" t="str">
        <f>'Curriculum Mapping'!A3</f>
        <v>Program Goal 1</v>
      </c>
      <c r="C2" s="30"/>
      <c r="D2" s="31" t="s">
        <v>17</v>
      </c>
      <c r="E2" s="32" t="str">
        <f>IFERROR(VLOOKUP(D2,'Outcomes Mapping'!$B$2:$C$201,2,TRUE), "")</f>
        <v/>
      </c>
      <c r="F2" s="32" t="str">
        <f>IFERROR(VLOOKUP(D2,'Outcomes Mapping'!$B$2:'Outcomes Mapping'!$I$201,8,TRUE), "")</f>
        <v/>
      </c>
      <c r="G2" s="32"/>
      <c r="H2" s="133"/>
    </row>
    <row r="3" spans="1:8" ht="16.5" thickBot="1" x14ac:dyDescent="0.3">
      <c r="A3" s="136"/>
      <c r="B3" s="137"/>
      <c r="C3" s="30"/>
      <c r="D3" s="31"/>
      <c r="E3" s="32" t="str">
        <f>IFERROR(VLOOKUP(D3,'Outcomes Mapping'!$B$2:$C$201,2,TRUE), "")</f>
        <v/>
      </c>
      <c r="F3" s="32" t="str">
        <f>IFERROR(VLOOKUP(D3,'Outcomes Mapping'!$B$2:'Outcomes Mapping'!$I$201,8,TRUE), "")</f>
        <v/>
      </c>
      <c r="G3" s="32"/>
      <c r="H3" s="133"/>
    </row>
    <row r="4" spans="1:8" ht="16.5" thickBot="1" x14ac:dyDescent="0.3">
      <c r="A4" s="136"/>
      <c r="B4" s="137"/>
      <c r="C4" s="30"/>
      <c r="D4" s="31"/>
      <c r="E4" s="32" t="str">
        <f>IFERROR(VLOOKUP(D4,'Outcomes Mapping'!$B$2:$C$201,2,TRUE), "")</f>
        <v/>
      </c>
      <c r="F4" s="32" t="str">
        <f>IFERROR(VLOOKUP(D4,'Outcomes Mapping'!$B$2:'Outcomes Mapping'!$I$201,8,TRUE), "")</f>
        <v/>
      </c>
      <c r="G4" s="32"/>
      <c r="H4" s="133"/>
    </row>
    <row r="5" spans="1:8" ht="16.5" thickBot="1" x14ac:dyDescent="0.3">
      <c r="A5" s="136"/>
      <c r="B5" s="137"/>
      <c r="C5" s="30"/>
      <c r="D5" s="31"/>
      <c r="E5" s="32" t="str">
        <f>IFERROR(VLOOKUP(D5,'Outcomes Mapping'!$B$2:$C$201,2,TRUE), "")</f>
        <v/>
      </c>
      <c r="F5" s="32" t="str">
        <f>IFERROR(VLOOKUP(D5,'Outcomes Mapping'!$B$2:'Outcomes Mapping'!$I$201,8,TRUE), "")</f>
        <v/>
      </c>
      <c r="G5" s="32"/>
      <c r="H5" s="133"/>
    </row>
    <row r="6" spans="1:8" ht="16.5" thickBot="1" x14ac:dyDescent="0.3">
      <c r="A6" s="136"/>
      <c r="B6" s="137"/>
      <c r="C6" s="30"/>
      <c r="D6" s="31"/>
      <c r="E6" s="32" t="str">
        <f>IFERROR(VLOOKUP(D6,'Outcomes Mapping'!$B$2:$C$201,2,TRUE), "")</f>
        <v/>
      </c>
      <c r="F6" s="32" t="str">
        <f>IFERROR(VLOOKUP(D6,'Outcomes Mapping'!$B$2:'Outcomes Mapping'!$I$201,8,TRUE), "")</f>
        <v/>
      </c>
      <c r="G6" s="32"/>
      <c r="H6" s="133"/>
    </row>
    <row r="7" spans="1:8" ht="16.5" thickBot="1" x14ac:dyDescent="0.3">
      <c r="A7" s="136"/>
      <c r="B7" s="137"/>
      <c r="C7" s="30"/>
      <c r="D7" s="31"/>
      <c r="E7" s="32" t="str">
        <f>IFERROR(VLOOKUP(D7,'Outcomes Mapping'!$B$2:$C$201,2,TRUE), "")</f>
        <v/>
      </c>
      <c r="F7" s="32" t="str">
        <f>IFERROR(VLOOKUP(D7,'Outcomes Mapping'!$B$2:'Outcomes Mapping'!$I$201,8,TRUE), "")</f>
        <v/>
      </c>
      <c r="G7" s="32"/>
      <c r="H7" s="133"/>
    </row>
    <row r="8" spans="1:8" ht="16.5" thickBot="1" x14ac:dyDescent="0.3">
      <c r="A8" s="136"/>
      <c r="B8" s="137"/>
      <c r="C8" s="30"/>
      <c r="D8" s="31"/>
      <c r="E8" s="32" t="str">
        <f>IFERROR(VLOOKUP(D8,'Outcomes Mapping'!$B$2:$C$201,2,TRUE), "")</f>
        <v/>
      </c>
      <c r="F8" s="32" t="str">
        <f>IFERROR(VLOOKUP(D8,'Outcomes Mapping'!$B$2:'Outcomes Mapping'!$I$201,8,TRUE), "")</f>
        <v/>
      </c>
      <c r="G8" s="32"/>
      <c r="H8" s="133"/>
    </row>
    <row r="9" spans="1:8" ht="16.5" thickBot="1" x14ac:dyDescent="0.3">
      <c r="A9" s="136"/>
      <c r="B9" s="137"/>
      <c r="C9" s="30"/>
      <c r="D9" s="31"/>
      <c r="E9" s="32" t="str">
        <f>IFERROR(VLOOKUP(D9,'Outcomes Mapping'!$B$2:$C$201,2,TRUE), "")</f>
        <v/>
      </c>
      <c r="F9" s="32" t="str">
        <f>IFERROR(VLOOKUP(D9,'Outcomes Mapping'!$B$2:'Outcomes Mapping'!$I$201,8,TRUE), "")</f>
        <v/>
      </c>
      <c r="G9" s="32"/>
      <c r="H9" s="133"/>
    </row>
    <row r="10" spans="1:8" ht="16.5" thickBot="1" x14ac:dyDescent="0.3">
      <c r="A10" s="136"/>
      <c r="B10" s="137"/>
      <c r="C10" s="30"/>
      <c r="D10" s="31"/>
      <c r="E10" s="32" t="str">
        <f>IFERROR(VLOOKUP(D10,'Outcomes Mapping'!$B$2:$C$201,2,TRUE), "")</f>
        <v/>
      </c>
      <c r="F10" s="32" t="str">
        <f>IFERROR(VLOOKUP(D10,'Outcomes Mapping'!$B$2:'Outcomes Mapping'!$I$201,8,TRUE), "")</f>
        <v/>
      </c>
      <c r="G10" s="32"/>
      <c r="H10" s="133"/>
    </row>
    <row r="11" spans="1:8" ht="16.5" thickBot="1" x14ac:dyDescent="0.3">
      <c r="A11" s="136"/>
      <c r="B11" s="137"/>
      <c r="C11" s="30"/>
      <c r="D11" s="31"/>
      <c r="E11" s="32" t="str">
        <f>IFERROR(VLOOKUP(D11,'Outcomes Mapping'!$B$2:$C$201,2,TRUE), "")</f>
        <v/>
      </c>
      <c r="F11" s="32" t="str">
        <f>IFERROR(VLOOKUP(D11,'Outcomes Mapping'!$B$2:'Outcomes Mapping'!$I$201,8,TRUE), "")</f>
        <v/>
      </c>
      <c r="G11" s="32"/>
      <c r="H11" s="133"/>
    </row>
    <row r="12" spans="1:8" ht="16.5" thickBot="1" x14ac:dyDescent="0.3">
      <c r="A12" s="134" t="s">
        <v>280</v>
      </c>
      <c r="B12" s="135" t="str">
        <f>'Curriculum Mapping'!A4</f>
        <v>Program Goal 2</v>
      </c>
      <c r="C12" s="30"/>
      <c r="D12" s="31"/>
      <c r="E12" s="32" t="str">
        <f>IFERROR(VLOOKUP(D12,'Outcomes Mapping'!$B$2:$C$201,2,TRUE), "")</f>
        <v/>
      </c>
      <c r="F12" s="32" t="str">
        <f>IFERROR(VLOOKUP(D12,'Outcomes Mapping'!$B$2:'Outcomes Mapping'!$I$201,8,TRUE), "")</f>
        <v/>
      </c>
      <c r="G12" s="32"/>
      <c r="H12" s="133"/>
    </row>
    <row r="13" spans="1:8" ht="16.5" thickBot="1" x14ac:dyDescent="0.3">
      <c r="A13" s="134"/>
      <c r="B13" s="135"/>
      <c r="C13" s="30"/>
      <c r="D13" s="31"/>
      <c r="E13" s="32" t="str">
        <f>IFERROR(VLOOKUP(D13,'Outcomes Mapping'!$B$2:$C$201,2,TRUE), "")</f>
        <v/>
      </c>
      <c r="F13" s="32" t="str">
        <f>IFERROR(VLOOKUP(D13,'Outcomes Mapping'!$B$2:'Outcomes Mapping'!$I$201,8,TRUE), "")</f>
        <v/>
      </c>
      <c r="G13" s="32"/>
      <c r="H13" s="133"/>
    </row>
    <row r="14" spans="1:8" ht="16.5" thickBot="1" x14ac:dyDescent="0.3">
      <c r="A14" s="134"/>
      <c r="B14" s="135"/>
      <c r="C14" s="30"/>
      <c r="D14" s="31"/>
      <c r="E14" s="32" t="str">
        <f>IFERROR(VLOOKUP(D14,'Outcomes Mapping'!$B$2:$C$201,2,TRUE), "")</f>
        <v/>
      </c>
      <c r="F14" s="32" t="str">
        <f>IFERROR(VLOOKUP(D14,'Outcomes Mapping'!$B$2:'Outcomes Mapping'!$I$201,8,TRUE), "")</f>
        <v/>
      </c>
      <c r="G14" s="32"/>
      <c r="H14" s="133"/>
    </row>
    <row r="15" spans="1:8" ht="16.5" thickBot="1" x14ac:dyDescent="0.3">
      <c r="A15" s="134"/>
      <c r="B15" s="135"/>
      <c r="C15" s="30"/>
      <c r="D15" s="31"/>
      <c r="E15" s="32" t="str">
        <f>IFERROR(VLOOKUP(D15,'Outcomes Mapping'!$B$2:$C$201,2,TRUE), "")</f>
        <v/>
      </c>
      <c r="F15" s="32" t="str">
        <f>IFERROR(VLOOKUP(D15,'Outcomes Mapping'!$B$2:'Outcomes Mapping'!$I$201,8,TRUE), "")</f>
        <v/>
      </c>
      <c r="G15" s="32"/>
      <c r="H15" s="133"/>
    </row>
    <row r="16" spans="1:8" ht="16.5" thickBot="1" x14ac:dyDescent="0.3">
      <c r="A16" s="134"/>
      <c r="B16" s="135"/>
      <c r="C16" s="30"/>
      <c r="D16" s="31"/>
      <c r="E16" s="32" t="str">
        <f>IFERROR(VLOOKUP(D16,'Outcomes Mapping'!$B$2:$C$201,2,TRUE), "")</f>
        <v/>
      </c>
      <c r="F16" s="32" t="str">
        <f>IFERROR(VLOOKUP(D16,'Outcomes Mapping'!$B$2:'Outcomes Mapping'!$I$201,8,TRUE), "")</f>
        <v/>
      </c>
      <c r="G16" s="32"/>
      <c r="H16" s="133"/>
    </row>
    <row r="17" spans="1:8" ht="16.5" thickBot="1" x14ac:dyDescent="0.3">
      <c r="A17" s="134"/>
      <c r="B17" s="135"/>
      <c r="C17" s="30"/>
      <c r="D17" s="31"/>
      <c r="E17" s="32" t="str">
        <f>IFERROR(VLOOKUP(D17,'Outcomes Mapping'!$B$2:$C$201,2,TRUE), "")</f>
        <v/>
      </c>
      <c r="F17" s="32" t="str">
        <f>IFERROR(VLOOKUP(D17,'Outcomes Mapping'!$B$2:'Outcomes Mapping'!$I$201,8,TRUE), "")</f>
        <v/>
      </c>
      <c r="G17" s="32"/>
      <c r="H17" s="133"/>
    </row>
    <row r="18" spans="1:8" ht="14.45" customHeight="1" thickBot="1" x14ac:dyDescent="0.3">
      <c r="A18" s="134"/>
      <c r="B18" s="135"/>
      <c r="C18" s="30"/>
      <c r="D18" s="31"/>
      <c r="E18" s="32" t="str">
        <f>IFERROR(VLOOKUP(D18,'Outcomes Mapping'!$B$2:$C$201,2,TRUE), "")</f>
        <v/>
      </c>
      <c r="F18" s="32" t="str">
        <f>IFERROR(VLOOKUP(D18,'Outcomes Mapping'!$B$2:'Outcomes Mapping'!$I$201,8,TRUE), "")</f>
        <v/>
      </c>
      <c r="G18" s="32"/>
      <c r="H18" s="133"/>
    </row>
    <row r="19" spans="1:8" ht="14.45" customHeight="1" thickBot="1" x14ac:dyDescent="0.3">
      <c r="A19" s="134"/>
      <c r="B19" s="135"/>
      <c r="C19" s="30"/>
      <c r="D19" s="31"/>
      <c r="E19" s="32" t="str">
        <f>IFERROR(VLOOKUP(D19,'Outcomes Mapping'!$B$2:$C$201,2,TRUE), "")</f>
        <v/>
      </c>
      <c r="F19" s="32" t="str">
        <f>IFERROR(VLOOKUP(D19,'Outcomes Mapping'!$B$2:'Outcomes Mapping'!$I$201,8,TRUE), "")</f>
        <v/>
      </c>
      <c r="G19" s="32"/>
      <c r="H19" s="133"/>
    </row>
    <row r="20" spans="1:8" ht="14.45" customHeight="1" thickBot="1" x14ac:dyDescent="0.3">
      <c r="A20" s="134"/>
      <c r="B20" s="135"/>
      <c r="C20" s="30"/>
      <c r="D20" s="31"/>
      <c r="E20" s="32" t="str">
        <f>IFERROR(VLOOKUP(D20,'Outcomes Mapping'!$B$2:$C$201,2,TRUE), "")</f>
        <v/>
      </c>
      <c r="F20" s="32" t="str">
        <f>IFERROR(VLOOKUP(D20,'Outcomes Mapping'!$B$2:'Outcomes Mapping'!$I$201,8,TRUE), "")</f>
        <v/>
      </c>
      <c r="G20" s="32"/>
      <c r="H20" s="133"/>
    </row>
    <row r="21" spans="1:8" ht="14.45" customHeight="1" thickBot="1" x14ac:dyDescent="0.3">
      <c r="A21" s="134"/>
      <c r="B21" s="135"/>
      <c r="C21" s="30"/>
      <c r="D21" s="31"/>
      <c r="E21" s="32" t="str">
        <f>IFERROR(VLOOKUP(D21,'Outcomes Mapping'!$B$2:$C$201,2,TRUE), "")</f>
        <v/>
      </c>
      <c r="F21" s="32" t="str">
        <f>IFERROR(VLOOKUP(D21,'Outcomes Mapping'!$B$2:'Outcomes Mapping'!$I$201,8,TRUE), "")</f>
        <v/>
      </c>
      <c r="G21" s="32"/>
      <c r="H21" s="133"/>
    </row>
    <row r="22" spans="1:8" ht="14.45" customHeight="1" thickBot="1" x14ac:dyDescent="0.3">
      <c r="A22" s="136" t="s">
        <v>281</v>
      </c>
      <c r="B22" s="137" t="str">
        <f>'Curriculum Mapping'!A5</f>
        <v>Program Goal 3</v>
      </c>
      <c r="C22" s="30"/>
      <c r="D22" s="31"/>
      <c r="E22" s="32" t="str">
        <f>IFERROR(VLOOKUP(D22,'Outcomes Mapping'!$B$2:$C$201,2,TRUE), "")</f>
        <v/>
      </c>
      <c r="F22" s="32" t="str">
        <f>IFERROR(VLOOKUP(D22,'Outcomes Mapping'!$B$2:'Outcomes Mapping'!$I$201,8,TRUE), "")</f>
        <v/>
      </c>
      <c r="G22" s="32"/>
      <c r="H22" s="133"/>
    </row>
    <row r="23" spans="1:8" ht="14.45" customHeight="1" thickBot="1" x14ac:dyDescent="0.3">
      <c r="A23" s="136"/>
      <c r="B23" s="137"/>
      <c r="C23" s="30"/>
      <c r="D23" s="31"/>
      <c r="E23" s="32" t="str">
        <f>IFERROR(VLOOKUP(D23,'Outcomes Mapping'!$B$2:$C$201,2,TRUE), "")</f>
        <v/>
      </c>
      <c r="F23" s="32" t="str">
        <f>IFERROR(VLOOKUP(D23,'Outcomes Mapping'!$B$2:'Outcomes Mapping'!$I$201,8,TRUE), "")</f>
        <v/>
      </c>
      <c r="G23" s="32"/>
      <c r="H23" s="133"/>
    </row>
    <row r="24" spans="1:8" ht="14.45" customHeight="1" thickBot="1" x14ac:dyDescent="0.3">
      <c r="A24" s="136"/>
      <c r="B24" s="137"/>
      <c r="C24" s="30"/>
      <c r="D24" s="31"/>
      <c r="E24" s="32" t="str">
        <f>IFERROR(VLOOKUP(D24,'Outcomes Mapping'!$B$2:$C$201,2,TRUE), "")</f>
        <v/>
      </c>
      <c r="F24" s="32" t="str">
        <f>IFERROR(VLOOKUP(D24,'Outcomes Mapping'!$B$2:'Outcomes Mapping'!$I$201,8,TRUE), "")</f>
        <v/>
      </c>
      <c r="G24" s="32"/>
      <c r="H24" s="133"/>
    </row>
    <row r="25" spans="1:8" ht="16.5" thickBot="1" x14ac:dyDescent="0.3">
      <c r="A25" s="136"/>
      <c r="B25" s="137"/>
      <c r="C25" s="30"/>
      <c r="D25" s="31"/>
      <c r="E25" s="32" t="str">
        <f>IFERROR(VLOOKUP(D25,'Outcomes Mapping'!$B$2:$C$201,2,TRUE), "")</f>
        <v/>
      </c>
      <c r="F25" s="32" t="str">
        <f>IFERROR(VLOOKUP(D25,'Outcomes Mapping'!$B$2:'Outcomes Mapping'!$I$201,8,TRUE), "")</f>
        <v/>
      </c>
      <c r="G25" s="32"/>
      <c r="H25" s="133"/>
    </row>
    <row r="26" spans="1:8" ht="16.5" thickBot="1" x14ac:dyDescent="0.3">
      <c r="A26" s="136"/>
      <c r="B26" s="137"/>
      <c r="C26" s="30"/>
      <c r="D26" s="31"/>
      <c r="E26" s="32" t="str">
        <f>IFERROR(VLOOKUP(D26,'Outcomes Mapping'!$B$2:$C$201,2,TRUE), "")</f>
        <v/>
      </c>
      <c r="F26" s="32" t="str">
        <f>IFERROR(VLOOKUP(D26,'Outcomes Mapping'!$B$2:'Outcomes Mapping'!$I$201,8,TRUE), "")</f>
        <v/>
      </c>
      <c r="G26" s="32"/>
      <c r="H26" s="133"/>
    </row>
    <row r="27" spans="1:8" ht="16.5" thickBot="1" x14ac:dyDescent="0.3">
      <c r="A27" s="136"/>
      <c r="B27" s="137"/>
      <c r="C27" s="30"/>
      <c r="D27" s="31"/>
      <c r="E27" s="32" t="str">
        <f>IFERROR(VLOOKUP(D27,'Outcomes Mapping'!$B$2:$C$201,2,TRUE), "")</f>
        <v/>
      </c>
      <c r="F27" s="32" t="str">
        <f>IFERROR(VLOOKUP(D27,'Outcomes Mapping'!$B$2:'Outcomes Mapping'!$I$201,8,TRUE), "")</f>
        <v/>
      </c>
      <c r="G27" s="32"/>
      <c r="H27" s="133"/>
    </row>
    <row r="28" spans="1:8" ht="16.5" thickBot="1" x14ac:dyDescent="0.3">
      <c r="A28" s="136"/>
      <c r="B28" s="137"/>
      <c r="C28" s="30"/>
      <c r="D28" s="31"/>
      <c r="E28" s="32" t="str">
        <f>IFERROR(VLOOKUP(D28,'Outcomes Mapping'!$B$2:$C$201,2,TRUE), "")</f>
        <v/>
      </c>
      <c r="F28" s="32" t="str">
        <f>IFERROR(VLOOKUP(D28,'Outcomes Mapping'!$B$2:'Outcomes Mapping'!$I$201,8,TRUE), "")</f>
        <v/>
      </c>
      <c r="G28" s="32"/>
      <c r="H28" s="133"/>
    </row>
    <row r="29" spans="1:8" ht="16.5" thickBot="1" x14ac:dyDescent="0.3">
      <c r="A29" s="136"/>
      <c r="B29" s="137"/>
      <c r="C29" s="30"/>
      <c r="D29" s="31"/>
      <c r="E29" s="32" t="str">
        <f>IFERROR(VLOOKUP(D29,'Outcomes Mapping'!$B$2:$C$201,2,TRUE), "")</f>
        <v/>
      </c>
      <c r="F29" s="32" t="str">
        <f>IFERROR(VLOOKUP(D29,'Outcomes Mapping'!$B$2:'Outcomes Mapping'!$I$201,8,TRUE), "")</f>
        <v/>
      </c>
      <c r="G29" s="32"/>
      <c r="H29" s="133"/>
    </row>
    <row r="30" spans="1:8" ht="16.5" thickBot="1" x14ac:dyDescent="0.3">
      <c r="A30" s="136"/>
      <c r="B30" s="137"/>
      <c r="C30" s="30"/>
      <c r="D30" s="31"/>
      <c r="E30" s="32" t="str">
        <f>IFERROR(VLOOKUP(D30,'Outcomes Mapping'!$B$2:$C$201,2,TRUE), "")</f>
        <v/>
      </c>
      <c r="F30" s="32" t="str">
        <f>IFERROR(VLOOKUP(D30,'Outcomes Mapping'!$B$2:'Outcomes Mapping'!$I$201,8,TRUE), "")</f>
        <v/>
      </c>
      <c r="G30" s="32"/>
      <c r="H30" s="133"/>
    </row>
    <row r="31" spans="1:8" ht="16.5" thickBot="1" x14ac:dyDescent="0.3">
      <c r="A31" s="136"/>
      <c r="B31" s="137"/>
      <c r="C31" s="30"/>
      <c r="D31" s="31"/>
      <c r="E31" s="32" t="str">
        <f>IFERROR(VLOOKUP(D31,'Outcomes Mapping'!$B$2:$C$201,2,TRUE), "")</f>
        <v/>
      </c>
      <c r="F31" s="32" t="str">
        <f>IFERROR(VLOOKUP(D31,'Outcomes Mapping'!$B$2:'Outcomes Mapping'!$I$201,8,TRUE), "")</f>
        <v/>
      </c>
      <c r="G31" s="32"/>
      <c r="H31" s="133"/>
    </row>
    <row r="32" spans="1:8" ht="16.5" thickBot="1" x14ac:dyDescent="0.3">
      <c r="A32" s="134" t="s">
        <v>282</v>
      </c>
      <c r="B32" s="135" t="str">
        <f>'Curriculum Mapping'!A6</f>
        <v>Program Goal 4</v>
      </c>
      <c r="C32" s="30"/>
      <c r="D32" s="31"/>
      <c r="E32" s="32" t="str">
        <f>IFERROR(VLOOKUP(D32,'Outcomes Mapping'!$B$2:$C$201,2,TRUE), "")</f>
        <v/>
      </c>
      <c r="F32" s="32" t="str">
        <f>IFERROR(VLOOKUP(D32,'Outcomes Mapping'!$B$2:'Outcomes Mapping'!$I$201,8,TRUE), "")</f>
        <v/>
      </c>
      <c r="G32" s="32"/>
      <c r="H32" s="133"/>
    </row>
    <row r="33" spans="1:8" ht="16.5" thickBot="1" x14ac:dyDescent="0.3">
      <c r="A33" s="134"/>
      <c r="B33" s="135"/>
      <c r="C33" s="30"/>
      <c r="D33" s="31"/>
      <c r="E33" s="32" t="str">
        <f>IFERROR(VLOOKUP(D33,'Outcomes Mapping'!$B$2:$C$201,2,TRUE), "")</f>
        <v/>
      </c>
      <c r="F33" s="32" t="str">
        <f>IFERROR(VLOOKUP(D33,'Outcomes Mapping'!$B$2:'Outcomes Mapping'!$I$201,8,TRUE), "")</f>
        <v/>
      </c>
      <c r="G33" s="32"/>
      <c r="H33" s="133"/>
    </row>
    <row r="34" spans="1:8" ht="16.5" thickBot="1" x14ac:dyDescent="0.3">
      <c r="A34" s="134"/>
      <c r="B34" s="135"/>
      <c r="C34" s="30"/>
      <c r="D34" s="31"/>
      <c r="E34" s="32" t="str">
        <f>IFERROR(VLOOKUP(D34,'Outcomes Mapping'!$B$2:$C$201,2,TRUE), "")</f>
        <v/>
      </c>
      <c r="F34" s="32" t="str">
        <f>IFERROR(VLOOKUP(D34,'Outcomes Mapping'!$B$2:'Outcomes Mapping'!$I$201,8,TRUE), "")</f>
        <v/>
      </c>
      <c r="G34" s="32"/>
      <c r="H34" s="133"/>
    </row>
    <row r="35" spans="1:8" ht="16.5" thickBot="1" x14ac:dyDescent="0.3">
      <c r="A35" s="134"/>
      <c r="B35" s="135"/>
      <c r="C35" s="30"/>
      <c r="D35" s="31"/>
      <c r="E35" s="32" t="str">
        <f>IFERROR(VLOOKUP(D35,'Outcomes Mapping'!$B$2:$C$201,2,TRUE), "")</f>
        <v/>
      </c>
      <c r="F35" s="32" t="str">
        <f>IFERROR(VLOOKUP(D35,'Outcomes Mapping'!$B$2:'Outcomes Mapping'!$I$201,8,TRUE), "")</f>
        <v/>
      </c>
      <c r="G35" s="32"/>
      <c r="H35" s="133"/>
    </row>
    <row r="36" spans="1:8" ht="16.5" thickBot="1" x14ac:dyDescent="0.3">
      <c r="A36" s="134"/>
      <c r="B36" s="135"/>
      <c r="C36" s="30"/>
      <c r="D36" s="31"/>
      <c r="E36" s="32" t="str">
        <f>IFERROR(VLOOKUP(D36,'Outcomes Mapping'!$B$2:$C$201,2,TRUE), "")</f>
        <v/>
      </c>
      <c r="F36" s="32" t="str">
        <f>IFERROR(VLOOKUP(D36,'Outcomes Mapping'!$B$2:'Outcomes Mapping'!$I$201,8,TRUE), "")</f>
        <v/>
      </c>
      <c r="G36" s="32"/>
      <c r="H36" s="133"/>
    </row>
    <row r="37" spans="1:8" ht="16.5" thickBot="1" x14ac:dyDescent="0.3">
      <c r="A37" s="134"/>
      <c r="B37" s="135"/>
      <c r="C37" s="30"/>
      <c r="D37" s="31"/>
      <c r="E37" s="32" t="str">
        <f>IFERROR(VLOOKUP(D37,'Outcomes Mapping'!$B$2:$C$201,2,TRUE), "")</f>
        <v/>
      </c>
      <c r="F37" s="32" t="str">
        <f>IFERROR(VLOOKUP(D37,'Outcomes Mapping'!$B$2:'Outcomes Mapping'!$I$201,8,TRUE), "")</f>
        <v/>
      </c>
      <c r="G37" s="32"/>
      <c r="H37" s="133"/>
    </row>
    <row r="38" spans="1:8" ht="16.5" thickBot="1" x14ac:dyDescent="0.3">
      <c r="A38" s="134"/>
      <c r="B38" s="135"/>
      <c r="C38" s="30"/>
      <c r="D38" s="31"/>
      <c r="E38" s="32" t="str">
        <f>IFERROR(VLOOKUP(D38,'Outcomes Mapping'!$B$2:$C$201,2,TRUE), "")</f>
        <v/>
      </c>
      <c r="F38" s="32" t="str">
        <f>IFERROR(VLOOKUP(D38,'Outcomes Mapping'!$B$2:'Outcomes Mapping'!$I$201,8,TRUE), "")</f>
        <v/>
      </c>
      <c r="G38" s="32"/>
      <c r="H38" s="133"/>
    </row>
    <row r="39" spans="1:8" ht="16.5" thickBot="1" x14ac:dyDescent="0.3">
      <c r="A39" s="134"/>
      <c r="B39" s="135"/>
      <c r="C39" s="30"/>
      <c r="D39" s="31"/>
      <c r="E39" s="32" t="str">
        <f>IFERROR(VLOOKUP(D39,'Outcomes Mapping'!$B$2:$C$201,2,TRUE), "")</f>
        <v/>
      </c>
      <c r="F39" s="32" t="str">
        <f>IFERROR(VLOOKUP(D39,'Outcomes Mapping'!$B$2:'Outcomes Mapping'!$I$201,8,TRUE), "")</f>
        <v/>
      </c>
      <c r="G39" s="32"/>
      <c r="H39" s="133"/>
    </row>
    <row r="40" spans="1:8" ht="16.5" thickBot="1" x14ac:dyDescent="0.3">
      <c r="A40" s="134"/>
      <c r="B40" s="135"/>
      <c r="C40" s="30"/>
      <c r="D40" s="31"/>
      <c r="E40" s="32" t="str">
        <f>IFERROR(VLOOKUP(D40,'Outcomes Mapping'!$B$2:$C$201,2,TRUE), "")</f>
        <v/>
      </c>
      <c r="F40" s="32" t="str">
        <f>IFERROR(VLOOKUP(D40,'Outcomes Mapping'!$B$2:'Outcomes Mapping'!$I$201,8,TRUE), "")</f>
        <v/>
      </c>
      <c r="G40" s="32"/>
      <c r="H40" s="133"/>
    </row>
    <row r="41" spans="1:8" ht="16.5" thickBot="1" x14ac:dyDescent="0.3">
      <c r="A41" s="134"/>
      <c r="B41" s="135"/>
      <c r="C41" s="30"/>
      <c r="D41" s="31"/>
      <c r="E41" s="32" t="str">
        <f>IFERROR(VLOOKUP(D41,'Outcomes Mapping'!$B$2:$C$201,2,TRUE), "")</f>
        <v/>
      </c>
      <c r="F41" s="32" t="str">
        <f>IFERROR(VLOOKUP(D41,'Outcomes Mapping'!$B$2:'Outcomes Mapping'!$I$201,8,TRUE), "")</f>
        <v/>
      </c>
      <c r="G41" s="32"/>
      <c r="H41" s="133"/>
    </row>
    <row r="42" spans="1:8" ht="16.5" thickBot="1" x14ac:dyDescent="0.3">
      <c r="A42" s="136" t="s">
        <v>283</v>
      </c>
      <c r="B42" s="137" t="str">
        <f>'Curriculum Mapping'!A7</f>
        <v>Program Goal 5</v>
      </c>
      <c r="C42" s="30"/>
      <c r="D42" s="31"/>
      <c r="E42" s="32" t="str">
        <f>IFERROR(VLOOKUP(D42,'Outcomes Mapping'!$B$2:$C$201,2,TRUE), "")</f>
        <v/>
      </c>
      <c r="F42" s="32" t="str">
        <f>IFERROR(VLOOKUP(D42,'Outcomes Mapping'!$B$2:'Outcomes Mapping'!$I$201,8,TRUE), "")</f>
        <v/>
      </c>
      <c r="G42" s="32"/>
      <c r="H42" s="133"/>
    </row>
    <row r="43" spans="1:8" ht="16.5" thickBot="1" x14ac:dyDescent="0.3">
      <c r="A43" s="136"/>
      <c r="B43" s="137"/>
      <c r="C43" s="30"/>
      <c r="D43" s="31"/>
      <c r="E43" s="32" t="str">
        <f>IFERROR(VLOOKUP(D43,'Outcomes Mapping'!$B$2:$C$201,2,TRUE), "")</f>
        <v/>
      </c>
      <c r="F43" s="32" t="str">
        <f>IFERROR(VLOOKUP(D43,'Outcomes Mapping'!$B$2:'Outcomes Mapping'!$I$201,8,TRUE), "")</f>
        <v/>
      </c>
      <c r="G43" s="32"/>
      <c r="H43" s="133"/>
    </row>
    <row r="44" spans="1:8" ht="16.5" thickBot="1" x14ac:dyDescent="0.3">
      <c r="A44" s="136"/>
      <c r="B44" s="137"/>
      <c r="C44" s="30"/>
      <c r="D44" s="31"/>
      <c r="E44" s="32" t="str">
        <f>IFERROR(VLOOKUP(D44,'Outcomes Mapping'!$B$2:$C$201,2,TRUE), "")</f>
        <v/>
      </c>
      <c r="F44" s="32" t="str">
        <f>IFERROR(VLOOKUP(D44,'Outcomes Mapping'!$B$2:'Outcomes Mapping'!$I$201,8,TRUE), "")</f>
        <v/>
      </c>
      <c r="G44" s="32"/>
      <c r="H44" s="133"/>
    </row>
    <row r="45" spans="1:8" ht="16.5" thickBot="1" x14ac:dyDescent="0.3">
      <c r="A45" s="136"/>
      <c r="B45" s="137"/>
      <c r="C45" s="30"/>
      <c r="D45" s="31"/>
      <c r="E45" s="32" t="str">
        <f>IFERROR(VLOOKUP(D45,'Outcomes Mapping'!$B$2:$C$201,2,TRUE), "")</f>
        <v/>
      </c>
      <c r="F45" s="32" t="str">
        <f>IFERROR(VLOOKUP(D45,'Outcomes Mapping'!$B$2:'Outcomes Mapping'!$I$201,8,TRUE), "")</f>
        <v/>
      </c>
      <c r="G45" s="32"/>
      <c r="H45" s="133"/>
    </row>
    <row r="46" spans="1:8" ht="16.5" thickBot="1" x14ac:dyDescent="0.3">
      <c r="A46" s="136"/>
      <c r="B46" s="137"/>
      <c r="C46" s="30"/>
      <c r="D46" s="31"/>
      <c r="E46" s="32" t="str">
        <f>IFERROR(VLOOKUP(D46,'Outcomes Mapping'!$B$2:$C$201,2,TRUE), "")</f>
        <v/>
      </c>
      <c r="F46" s="32" t="str">
        <f>IFERROR(VLOOKUP(D46,'Outcomes Mapping'!$B$2:'Outcomes Mapping'!$I$201,8,TRUE), "")</f>
        <v/>
      </c>
      <c r="G46" s="32"/>
      <c r="H46" s="133"/>
    </row>
    <row r="47" spans="1:8" ht="16.5" thickBot="1" x14ac:dyDescent="0.3">
      <c r="A47" s="136"/>
      <c r="B47" s="137"/>
      <c r="C47" s="30"/>
      <c r="D47" s="31"/>
      <c r="E47" s="32" t="str">
        <f>IFERROR(VLOOKUP(D47,'Outcomes Mapping'!$B$2:$C$201,2,TRUE), "")</f>
        <v/>
      </c>
      <c r="F47" s="32" t="str">
        <f>IFERROR(VLOOKUP(D47,'Outcomes Mapping'!$B$2:'Outcomes Mapping'!$I$201,8,TRUE), "")</f>
        <v/>
      </c>
      <c r="G47" s="32"/>
      <c r="H47" s="133"/>
    </row>
    <row r="48" spans="1:8" ht="16.5" thickBot="1" x14ac:dyDescent="0.3">
      <c r="A48" s="136"/>
      <c r="B48" s="137"/>
      <c r="C48" s="30"/>
      <c r="D48" s="31"/>
      <c r="E48" s="32" t="str">
        <f>IFERROR(VLOOKUP(D48,'Outcomes Mapping'!$B$2:$C$201,2,TRUE), "")</f>
        <v/>
      </c>
      <c r="F48" s="32" t="str">
        <f>IFERROR(VLOOKUP(D48,'Outcomes Mapping'!$B$2:'Outcomes Mapping'!$I$201,8,TRUE), "")</f>
        <v/>
      </c>
      <c r="G48" s="32"/>
      <c r="H48" s="133"/>
    </row>
    <row r="49" spans="1:8" ht="16.5" thickBot="1" x14ac:dyDescent="0.3">
      <c r="A49" s="136"/>
      <c r="B49" s="137"/>
      <c r="C49" s="30"/>
      <c r="D49" s="31"/>
      <c r="E49" s="32" t="str">
        <f>IFERROR(VLOOKUP(D49,'Outcomes Mapping'!$B$2:$C$201,2,TRUE), "")</f>
        <v/>
      </c>
      <c r="F49" s="32" t="str">
        <f>IFERROR(VLOOKUP(D49,'Outcomes Mapping'!$B$2:'Outcomes Mapping'!$I$201,8,TRUE), "")</f>
        <v/>
      </c>
      <c r="G49" s="32"/>
      <c r="H49" s="133"/>
    </row>
    <row r="50" spans="1:8" ht="16.5" thickBot="1" x14ac:dyDescent="0.3">
      <c r="A50" s="136"/>
      <c r="B50" s="137"/>
      <c r="C50" s="30"/>
      <c r="D50" s="31"/>
      <c r="E50" s="32" t="str">
        <f>IFERROR(VLOOKUP(D50,'Outcomes Mapping'!$B$2:$C$201,2,TRUE), "")</f>
        <v/>
      </c>
      <c r="F50" s="32" t="str">
        <f>IFERROR(VLOOKUP(D50,'Outcomes Mapping'!$B$2:'Outcomes Mapping'!$I$201,8,TRUE), "")</f>
        <v/>
      </c>
      <c r="G50" s="32"/>
      <c r="H50" s="133"/>
    </row>
    <row r="51" spans="1:8" ht="16.5" thickBot="1" x14ac:dyDescent="0.3">
      <c r="A51" s="136"/>
      <c r="B51" s="137"/>
      <c r="C51" s="30"/>
      <c r="D51" s="31"/>
      <c r="E51" s="32" t="str">
        <f>IFERROR(VLOOKUP(D51,'Outcomes Mapping'!$B$2:$C$201,2,TRUE), "")</f>
        <v/>
      </c>
      <c r="F51" s="32" t="str">
        <f>IFERROR(VLOOKUP(D51,'Outcomes Mapping'!$B$2:'Outcomes Mapping'!$I$201,8,TRUE), "")</f>
        <v/>
      </c>
      <c r="G51" s="32"/>
      <c r="H51" s="133"/>
    </row>
    <row r="52" spans="1:8" ht="16.5" thickBot="1" x14ac:dyDescent="0.3">
      <c r="A52" s="134" t="s">
        <v>284</v>
      </c>
      <c r="B52" s="135" t="str">
        <f>'Curriculum Mapping'!A8</f>
        <v>Program Goal 6</v>
      </c>
      <c r="C52" s="30"/>
      <c r="D52" s="31"/>
      <c r="E52" s="32" t="str">
        <f>IFERROR(VLOOKUP(D52,'Outcomes Mapping'!$B$2:$C$201,2,TRUE), "")</f>
        <v/>
      </c>
      <c r="F52" s="32" t="str">
        <f>IFERROR(VLOOKUP(D52,'Outcomes Mapping'!$B$2:'Outcomes Mapping'!$I$201,8,TRUE), "")</f>
        <v/>
      </c>
      <c r="G52" s="32"/>
      <c r="H52" s="133"/>
    </row>
    <row r="53" spans="1:8" ht="16.5" thickBot="1" x14ac:dyDescent="0.3">
      <c r="A53" s="134"/>
      <c r="B53" s="135"/>
      <c r="C53" s="30"/>
      <c r="D53" s="31"/>
      <c r="E53" s="32" t="str">
        <f>IFERROR(VLOOKUP(D53,'Outcomes Mapping'!$B$2:$C$201,2,TRUE), "")</f>
        <v/>
      </c>
      <c r="F53" s="32" t="str">
        <f>IFERROR(VLOOKUP(D53,'Outcomes Mapping'!$B$2:'Outcomes Mapping'!$I$201,8,TRUE), "")</f>
        <v/>
      </c>
      <c r="G53" s="32"/>
      <c r="H53" s="133"/>
    </row>
    <row r="54" spans="1:8" ht="16.5" thickBot="1" x14ac:dyDescent="0.3">
      <c r="A54" s="134"/>
      <c r="B54" s="135"/>
      <c r="C54" s="30"/>
      <c r="D54" s="31"/>
      <c r="E54" s="32" t="str">
        <f>IFERROR(VLOOKUP(D54,'Outcomes Mapping'!$B$2:$C$201,2,TRUE), "")</f>
        <v/>
      </c>
      <c r="F54" s="32" t="str">
        <f>IFERROR(VLOOKUP(D54,'Outcomes Mapping'!$B$2:'Outcomes Mapping'!$I$201,8,TRUE), "")</f>
        <v/>
      </c>
      <c r="G54" s="32"/>
      <c r="H54" s="133"/>
    </row>
    <row r="55" spans="1:8" ht="16.5" thickBot="1" x14ac:dyDescent="0.3">
      <c r="A55" s="134"/>
      <c r="B55" s="135"/>
      <c r="C55" s="30"/>
      <c r="D55" s="31"/>
      <c r="E55" s="32" t="str">
        <f>IFERROR(VLOOKUP(D55,'Outcomes Mapping'!$B$2:$C$201,2,TRUE), "")</f>
        <v/>
      </c>
      <c r="F55" s="32" t="str">
        <f>IFERROR(VLOOKUP(D55,'Outcomes Mapping'!$B$2:'Outcomes Mapping'!$I$201,8,TRUE), "")</f>
        <v/>
      </c>
      <c r="G55" s="32"/>
      <c r="H55" s="133"/>
    </row>
    <row r="56" spans="1:8" ht="16.5" thickBot="1" x14ac:dyDescent="0.3">
      <c r="A56" s="134"/>
      <c r="B56" s="135"/>
      <c r="C56" s="30"/>
      <c r="D56" s="31"/>
      <c r="E56" s="32" t="str">
        <f>IFERROR(VLOOKUP(D56,'Outcomes Mapping'!$B$2:$C$201,2,TRUE), "")</f>
        <v/>
      </c>
      <c r="F56" s="32" t="str">
        <f>IFERROR(VLOOKUP(D56,'Outcomes Mapping'!$B$2:'Outcomes Mapping'!$I$201,8,TRUE), "")</f>
        <v/>
      </c>
      <c r="G56" s="32"/>
      <c r="H56" s="133"/>
    </row>
    <row r="57" spans="1:8" ht="16.5" thickBot="1" x14ac:dyDescent="0.3">
      <c r="A57" s="134"/>
      <c r="B57" s="135"/>
      <c r="C57" s="30"/>
      <c r="D57" s="31"/>
      <c r="E57" s="32" t="str">
        <f>IFERROR(VLOOKUP(D57,'Outcomes Mapping'!$B$2:$C$201,2,TRUE), "")</f>
        <v/>
      </c>
      <c r="F57" s="32" t="str">
        <f>IFERROR(VLOOKUP(D57,'Outcomes Mapping'!$B$2:'Outcomes Mapping'!$I$201,8,TRUE), "")</f>
        <v/>
      </c>
      <c r="G57" s="32"/>
      <c r="H57" s="133"/>
    </row>
    <row r="58" spans="1:8" ht="16.5" thickBot="1" x14ac:dyDescent="0.3">
      <c r="A58" s="134"/>
      <c r="B58" s="135"/>
      <c r="C58" s="30"/>
      <c r="D58" s="31"/>
      <c r="E58" s="32" t="str">
        <f>IFERROR(VLOOKUP(D58,'Outcomes Mapping'!$B$2:$C$201,2,TRUE), "")</f>
        <v/>
      </c>
      <c r="F58" s="32" t="str">
        <f>IFERROR(VLOOKUP(D58,'Outcomes Mapping'!$B$2:'Outcomes Mapping'!$I$201,8,TRUE), "")</f>
        <v/>
      </c>
      <c r="G58" s="32"/>
      <c r="H58" s="133"/>
    </row>
    <row r="59" spans="1:8" ht="16.5" thickBot="1" x14ac:dyDescent="0.3">
      <c r="A59" s="134"/>
      <c r="B59" s="135"/>
      <c r="C59" s="30"/>
      <c r="D59" s="31"/>
      <c r="E59" s="32" t="str">
        <f>IFERROR(VLOOKUP(D59,'Outcomes Mapping'!$B$2:$C$201,2,TRUE), "")</f>
        <v/>
      </c>
      <c r="F59" s="32" t="str">
        <f>IFERROR(VLOOKUP(D59,'Outcomes Mapping'!$B$2:'Outcomes Mapping'!$I$201,8,TRUE), "")</f>
        <v/>
      </c>
      <c r="G59" s="32"/>
      <c r="H59" s="133"/>
    </row>
    <row r="60" spans="1:8" ht="16.5" thickBot="1" x14ac:dyDescent="0.3">
      <c r="A60" s="134"/>
      <c r="B60" s="135"/>
      <c r="C60" s="30"/>
      <c r="D60" s="31"/>
      <c r="E60" s="32" t="str">
        <f>IFERROR(VLOOKUP(D60,'Outcomes Mapping'!$B$2:$C$201,2,TRUE), "")</f>
        <v/>
      </c>
      <c r="F60" s="32" t="str">
        <f>IFERROR(VLOOKUP(D60,'Outcomes Mapping'!$B$2:'Outcomes Mapping'!$I$201,8,TRUE), "")</f>
        <v/>
      </c>
      <c r="G60" s="32"/>
      <c r="H60" s="133"/>
    </row>
    <row r="61" spans="1:8" ht="16.5" thickBot="1" x14ac:dyDescent="0.3">
      <c r="A61" s="134"/>
      <c r="B61" s="135"/>
      <c r="C61" s="30"/>
      <c r="D61" s="31"/>
      <c r="E61" s="32" t="str">
        <f>IFERROR(VLOOKUP(D61,'Outcomes Mapping'!$B$2:$C$201,2,TRUE), "")</f>
        <v/>
      </c>
      <c r="F61" s="32" t="str">
        <f>IFERROR(VLOOKUP(D61,'Outcomes Mapping'!$B$2:'Outcomes Mapping'!$I$201,8,TRUE), "")</f>
        <v/>
      </c>
      <c r="G61" s="32"/>
      <c r="H61" s="133"/>
    </row>
    <row r="62" spans="1:8" ht="16.5" thickBot="1" x14ac:dyDescent="0.3">
      <c r="A62" s="136" t="s">
        <v>285</v>
      </c>
      <c r="B62" s="137" t="str">
        <f>'Curriculum Mapping'!A9</f>
        <v>Program Goal 7</v>
      </c>
      <c r="C62" s="30"/>
      <c r="D62" s="31"/>
      <c r="E62" s="32" t="str">
        <f>IFERROR(VLOOKUP(D62,'Outcomes Mapping'!$B$2:$C$201,2,TRUE), "")</f>
        <v/>
      </c>
      <c r="F62" s="32" t="str">
        <f>IFERROR(VLOOKUP(D62,'Outcomes Mapping'!$B$2:'Outcomes Mapping'!$I$201,8,TRUE), "")</f>
        <v/>
      </c>
      <c r="G62" s="32"/>
      <c r="H62" s="133"/>
    </row>
    <row r="63" spans="1:8" ht="16.5" thickBot="1" x14ac:dyDescent="0.3">
      <c r="A63" s="136"/>
      <c r="B63" s="137"/>
      <c r="C63" s="30"/>
      <c r="D63" s="31"/>
      <c r="E63" s="32" t="str">
        <f>IFERROR(VLOOKUP(D63,'Outcomes Mapping'!$B$2:$C$201,2,TRUE), "")</f>
        <v/>
      </c>
      <c r="F63" s="32" t="str">
        <f>IFERROR(VLOOKUP(D63,'Outcomes Mapping'!$B$2:'Outcomes Mapping'!$I$201,8,TRUE), "")</f>
        <v/>
      </c>
      <c r="G63" s="32"/>
      <c r="H63" s="133"/>
    </row>
    <row r="64" spans="1:8" ht="16.5" thickBot="1" x14ac:dyDescent="0.3">
      <c r="A64" s="136"/>
      <c r="B64" s="137"/>
      <c r="C64" s="30"/>
      <c r="D64" s="31"/>
      <c r="E64" s="32" t="str">
        <f>IFERROR(VLOOKUP(D64,'Outcomes Mapping'!$B$2:$C$201,2,TRUE), "")</f>
        <v/>
      </c>
      <c r="F64" s="32" t="str">
        <f>IFERROR(VLOOKUP(D64,'Outcomes Mapping'!$B$2:'Outcomes Mapping'!$I$201,8,TRUE), "")</f>
        <v/>
      </c>
      <c r="G64" s="32"/>
      <c r="H64" s="133"/>
    </row>
    <row r="65" spans="1:8" ht="16.5" thickBot="1" x14ac:dyDescent="0.3">
      <c r="A65" s="136"/>
      <c r="B65" s="137"/>
      <c r="C65" s="30"/>
      <c r="D65" s="31"/>
      <c r="E65" s="32" t="str">
        <f>IFERROR(VLOOKUP(D65,'Outcomes Mapping'!$B$2:$C$201,2,TRUE), "")</f>
        <v/>
      </c>
      <c r="F65" s="32" t="str">
        <f>IFERROR(VLOOKUP(D65,'Outcomes Mapping'!$B$2:'Outcomes Mapping'!$I$201,8,TRUE), "")</f>
        <v/>
      </c>
      <c r="G65" s="32"/>
      <c r="H65" s="133"/>
    </row>
    <row r="66" spans="1:8" ht="16.5" thickBot="1" x14ac:dyDescent="0.3">
      <c r="A66" s="136"/>
      <c r="B66" s="137"/>
      <c r="C66" s="30"/>
      <c r="D66" s="31"/>
      <c r="E66" s="32" t="str">
        <f>IFERROR(VLOOKUP(D66,'Outcomes Mapping'!$B$2:$C$201,2,TRUE), "")</f>
        <v/>
      </c>
      <c r="F66" s="32" t="str">
        <f>IFERROR(VLOOKUP(D66,'Outcomes Mapping'!$B$2:'Outcomes Mapping'!$I$201,8,TRUE), "")</f>
        <v/>
      </c>
      <c r="G66" s="32"/>
      <c r="H66" s="133"/>
    </row>
    <row r="67" spans="1:8" ht="16.5" thickBot="1" x14ac:dyDescent="0.3">
      <c r="A67" s="136"/>
      <c r="B67" s="137"/>
      <c r="C67" s="30"/>
      <c r="D67" s="31"/>
      <c r="E67" s="32" t="str">
        <f>IFERROR(VLOOKUP(D67,'Outcomes Mapping'!$B$2:$C$201,2,TRUE), "")</f>
        <v/>
      </c>
      <c r="F67" s="32" t="str">
        <f>IFERROR(VLOOKUP(D67,'Outcomes Mapping'!$B$2:'Outcomes Mapping'!$I$201,8,TRUE), "")</f>
        <v/>
      </c>
      <c r="G67" s="32"/>
      <c r="H67" s="133"/>
    </row>
    <row r="68" spans="1:8" ht="16.5" thickBot="1" x14ac:dyDescent="0.3">
      <c r="A68" s="136"/>
      <c r="B68" s="137"/>
      <c r="C68" s="30"/>
      <c r="D68" s="31"/>
      <c r="E68" s="32" t="str">
        <f>IFERROR(VLOOKUP(D68,'Outcomes Mapping'!$B$2:$C$201,2,TRUE), "")</f>
        <v/>
      </c>
      <c r="F68" s="32" t="str">
        <f>IFERROR(VLOOKUP(D68,'Outcomes Mapping'!$B$2:'Outcomes Mapping'!$I$201,8,TRUE), "")</f>
        <v/>
      </c>
      <c r="G68" s="32"/>
      <c r="H68" s="133"/>
    </row>
    <row r="69" spans="1:8" ht="16.5" thickBot="1" x14ac:dyDescent="0.3">
      <c r="A69" s="136"/>
      <c r="B69" s="137"/>
      <c r="C69" s="30"/>
      <c r="D69" s="31"/>
      <c r="E69" s="32" t="str">
        <f>IFERROR(VLOOKUP(D69,'Outcomes Mapping'!$B$2:$C$201,2,TRUE), "")</f>
        <v/>
      </c>
      <c r="F69" s="32" t="str">
        <f>IFERROR(VLOOKUP(D69,'Outcomes Mapping'!$B$2:'Outcomes Mapping'!$I$201,8,TRUE), "")</f>
        <v/>
      </c>
      <c r="G69" s="32"/>
      <c r="H69" s="133"/>
    </row>
    <row r="70" spans="1:8" ht="16.5" thickBot="1" x14ac:dyDescent="0.3">
      <c r="A70" s="136"/>
      <c r="B70" s="137"/>
      <c r="C70" s="30"/>
      <c r="D70" s="31"/>
      <c r="E70" s="32" t="str">
        <f>IFERROR(VLOOKUP(D70,'Outcomes Mapping'!$B$2:$C$201,2,TRUE), "")</f>
        <v/>
      </c>
      <c r="F70" s="32" t="str">
        <f>IFERROR(VLOOKUP(D70,'Outcomes Mapping'!$B$2:'Outcomes Mapping'!$I$201,8,TRUE), "")</f>
        <v/>
      </c>
      <c r="G70" s="32"/>
      <c r="H70" s="133"/>
    </row>
    <row r="71" spans="1:8" ht="16.5" thickBot="1" x14ac:dyDescent="0.3">
      <c r="A71" s="136"/>
      <c r="B71" s="137"/>
      <c r="C71" s="30"/>
      <c r="D71" s="31"/>
      <c r="E71" s="32" t="str">
        <f>IFERROR(VLOOKUP(D71,'Outcomes Mapping'!$B$2:$C$201,2,TRUE), "")</f>
        <v/>
      </c>
      <c r="F71" s="32" t="str">
        <f>IFERROR(VLOOKUP(D71,'Outcomes Mapping'!$B$2:'Outcomes Mapping'!$I$201,8,TRUE), "")</f>
        <v/>
      </c>
      <c r="G71" s="32"/>
      <c r="H71" s="133"/>
    </row>
    <row r="72" spans="1:8" ht="16.5" thickBot="1" x14ac:dyDescent="0.3">
      <c r="A72" s="134" t="s">
        <v>286</v>
      </c>
      <c r="B72" s="135" t="str">
        <f>'Curriculum Mapping'!A10</f>
        <v>Program Goal 8</v>
      </c>
      <c r="C72" s="30"/>
      <c r="D72" s="31"/>
      <c r="E72" s="32" t="str">
        <f>IFERROR(VLOOKUP(D72,'Outcomes Mapping'!$B$2:$C$201,2,TRUE), "")</f>
        <v/>
      </c>
      <c r="F72" s="32" t="str">
        <f>IFERROR(VLOOKUP(D72,'Outcomes Mapping'!$B$2:'Outcomes Mapping'!$I$201,8,TRUE), "")</f>
        <v/>
      </c>
      <c r="G72" s="32"/>
      <c r="H72" s="133"/>
    </row>
    <row r="73" spans="1:8" ht="16.5" thickBot="1" x14ac:dyDescent="0.3">
      <c r="A73" s="134"/>
      <c r="B73" s="135"/>
      <c r="C73" s="30"/>
      <c r="D73" s="31"/>
      <c r="E73" s="32" t="str">
        <f>IFERROR(VLOOKUP(D73,'Outcomes Mapping'!$B$2:$C$201,2,TRUE), "")</f>
        <v/>
      </c>
      <c r="F73" s="32" t="str">
        <f>IFERROR(VLOOKUP(D73,'Outcomes Mapping'!$B$2:'Outcomes Mapping'!$I$201,8,TRUE), "")</f>
        <v/>
      </c>
      <c r="G73" s="32"/>
      <c r="H73" s="133"/>
    </row>
    <row r="74" spans="1:8" ht="16.5" thickBot="1" x14ac:dyDescent="0.3">
      <c r="A74" s="134"/>
      <c r="B74" s="135"/>
      <c r="C74" s="30"/>
      <c r="D74" s="31"/>
      <c r="E74" s="32" t="str">
        <f>IFERROR(VLOOKUP(D74,'Outcomes Mapping'!$B$2:$C$201,2,TRUE), "")</f>
        <v/>
      </c>
      <c r="F74" s="32" t="str">
        <f>IFERROR(VLOOKUP(D74,'Outcomes Mapping'!$B$2:'Outcomes Mapping'!$I$201,8,TRUE), "")</f>
        <v/>
      </c>
      <c r="G74" s="32"/>
      <c r="H74" s="133"/>
    </row>
    <row r="75" spans="1:8" ht="16.5" thickBot="1" x14ac:dyDescent="0.3">
      <c r="A75" s="134"/>
      <c r="B75" s="135"/>
      <c r="C75" s="30"/>
      <c r="D75" s="31"/>
      <c r="E75" s="32" t="str">
        <f>IFERROR(VLOOKUP(D75,'Outcomes Mapping'!$B$2:$C$201,2,TRUE), "")</f>
        <v/>
      </c>
      <c r="F75" s="32" t="str">
        <f>IFERROR(VLOOKUP(D75,'Outcomes Mapping'!$B$2:'Outcomes Mapping'!$I$201,8,TRUE), "")</f>
        <v/>
      </c>
      <c r="G75" s="32"/>
      <c r="H75" s="133"/>
    </row>
    <row r="76" spans="1:8" ht="16.5" thickBot="1" x14ac:dyDescent="0.3">
      <c r="A76" s="134"/>
      <c r="B76" s="135"/>
      <c r="C76" s="30"/>
      <c r="D76" s="31"/>
      <c r="E76" s="32" t="str">
        <f>IFERROR(VLOOKUP(D76,'Outcomes Mapping'!$B$2:$C$201,2,TRUE), "")</f>
        <v/>
      </c>
      <c r="F76" s="32" t="str">
        <f>IFERROR(VLOOKUP(D76,'Outcomes Mapping'!$B$2:'Outcomes Mapping'!$I$201,8,TRUE), "")</f>
        <v/>
      </c>
      <c r="G76" s="32"/>
      <c r="H76" s="133"/>
    </row>
    <row r="77" spans="1:8" ht="16.5" thickBot="1" x14ac:dyDescent="0.3">
      <c r="A77" s="134"/>
      <c r="B77" s="135"/>
      <c r="C77" s="30"/>
      <c r="D77" s="31"/>
      <c r="E77" s="32" t="str">
        <f>IFERROR(VLOOKUP(D77,'Outcomes Mapping'!$B$2:$C$201,2,TRUE), "")</f>
        <v/>
      </c>
      <c r="F77" s="32" t="str">
        <f>IFERROR(VLOOKUP(D77,'Outcomes Mapping'!$B$2:'Outcomes Mapping'!$I$201,8,TRUE), "")</f>
        <v/>
      </c>
      <c r="G77" s="32"/>
      <c r="H77" s="133"/>
    </row>
    <row r="78" spans="1:8" ht="16.5" thickBot="1" x14ac:dyDescent="0.3">
      <c r="A78" s="134"/>
      <c r="B78" s="135"/>
      <c r="C78" s="30"/>
      <c r="D78" s="31"/>
      <c r="E78" s="32" t="str">
        <f>IFERROR(VLOOKUP(D78,'Outcomes Mapping'!$B$2:$C$201,2,TRUE), "")</f>
        <v/>
      </c>
      <c r="F78" s="32" t="str">
        <f>IFERROR(VLOOKUP(D78,'Outcomes Mapping'!$B$2:'Outcomes Mapping'!$I$201,8,TRUE), "")</f>
        <v/>
      </c>
      <c r="G78" s="32"/>
      <c r="H78" s="133"/>
    </row>
    <row r="79" spans="1:8" ht="16.5" thickBot="1" x14ac:dyDescent="0.3">
      <c r="A79" s="134"/>
      <c r="B79" s="135"/>
      <c r="C79" s="30"/>
      <c r="D79" s="31"/>
      <c r="E79" s="32" t="str">
        <f>IFERROR(VLOOKUP(D79,'Outcomes Mapping'!$B$2:$C$201,2,TRUE), "")</f>
        <v/>
      </c>
      <c r="F79" s="32" t="str">
        <f>IFERROR(VLOOKUP(D79,'Outcomes Mapping'!$B$2:'Outcomes Mapping'!$I$201,8,TRUE), "")</f>
        <v/>
      </c>
      <c r="G79" s="32"/>
      <c r="H79" s="133"/>
    </row>
    <row r="80" spans="1:8" ht="16.5" thickBot="1" x14ac:dyDescent="0.3">
      <c r="A80" s="134"/>
      <c r="B80" s="135"/>
      <c r="C80" s="30"/>
      <c r="D80" s="31"/>
      <c r="E80" s="32" t="str">
        <f>IFERROR(VLOOKUP(D80,'Outcomes Mapping'!$B$2:$C$201,2,TRUE), "")</f>
        <v/>
      </c>
      <c r="F80" s="32" t="str">
        <f>IFERROR(VLOOKUP(D80,'Outcomes Mapping'!$B$2:'Outcomes Mapping'!$I$201,8,TRUE), "")</f>
        <v/>
      </c>
      <c r="G80" s="32"/>
      <c r="H80" s="133"/>
    </row>
    <row r="81" spans="1:8" ht="16.5" thickBot="1" x14ac:dyDescent="0.3">
      <c r="A81" s="134"/>
      <c r="B81" s="135"/>
      <c r="C81" s="30"/>
      <c r="D81" s="31"/>
      <c r="E81" s="32" t="str">
        <f>IFERROR(VLOOKUP(D81,'Outcomes Mapping'!$B$2:$C$201,2,TRUE), "")</f>
        <v/>
      </c>
      <c r="F81" s="32" t="str">
        <f>IFERROR(VLOOKUP(D81,'Outcomes Mapping'!$B$2:'Outcomes Mapping'!$I$201,8,TRUE), "")</f>
        <v/>
      </c>
      <c r="G81" s="32"/>
      <c r="H81" s="133"/>
    </row>
    <row r="82" spans="1:8" ht="16.5" thickBot="1" x14ac:dyDescent="0.3">
      <c r="A82" s="136" t="s">
        <v>287</v>
      </c>
      <c r="B82" s="137" t="str">
        <f>'Curriculum Mapping'!A11</f>
        <v>Program Goal 9</v>
      </c>
      <c r="C82" s="30"/>
      <c r="D82" s="31"/>
      <c r="E82" s="32" t="str">
        <f>IFERROR(VLOOKUP(D82,'Outcomes Mapping'!$B$2:$C$201,2,TRUE), "")</f>
        <v/>
      </c>
      <c r="F82" s="32" t="str">
        <f>IFERROR(VLOOKUP(D82,'Outcomes Mapping'!$B$2:'Outcomes Mapping'!$I$201,8,TRUE), "")</f>
        <v/>
      </c>
      <c r="G82" s="32"/>
      <c r="H82" s="133"/>
    </row>
    <row r="83" spans="1:8" ht="16.5" thickBot="1" x14ac:dyDescent="0.3">
      <c r="A83" s="136"/>
      <c r="B83" s="137"/>
      <c r="C83" s="30"/>
      <c r="D83" s="31"/>
      <c r="E83" s="32" t="str">
        <f>IFERROR(VLOOKUP(D83,'Outcomes Mapping'!$B$2:$C$201,2,TRUE), "")</f>
        <v/>
      </c>
      <c r="F83" s="32" t="str">
        <f>IFERROR(VLOOKUP(D83,'Outcomes Mapping'!$B$2:'Outcomes Mapping'!$I$201,8,TRUE), "")</f>
        <v/>
      </c>
      <c r="G83" s="32"/>
      <c r="H83" s="133"/>
    </row>
    <row r="84" spans="1:8" ht="16.5" thickBot="1" x14ac:dyDescent="0.3">
      <c r="A84" s="136"/>
      <c r="B84" s="137"/>
      <c r="C84" s="30"/>
      <c r="D84" s="31"/>
      <c r="E84" s="32" t="str">
        <f>IFERROR(VLOOKUP(D84,'Outcomes Mapping'!$B$2:$C$201,2,TRUE), "")</f>
        <v/>
      </c>
      <c r="F84" s="32" t="str">
        <f>IFERROR(VLOOKUP(D84,'Outcomes Mapping'!$B$2:'Outcomes Mapping'!$I$201,8,TRUE), "")</f>
        <v/>
      </c>
      <c r="G84" s="32"/>
      <c r="H84" s="133"/>
    </row>
    <row r="85" spans="1:8" ht="16.5" thickBot="1" x14ac:dyDescent="0.3">
      <c r="A85" s="136"/>
      <c r="B85" s="137"/>
      <c r="C85" s="30"/>
      <c r="D85" s="31"/>
      <c r="E85" s="32" t="str">
        <f>IFERROR(VLOOKUP(D85,'Outcomes Mapping'!$B$2:$C$201,2,TRUE), "")</f>
        <v/>
      </c>
      <c r="F85" s="32" t="str">
        <f>IFERROR(VLOOKUP(D85,'Outcomes Mapping'!$B$2:'Outcomes Mapping'!$I$201,8,TRUE), "")</f>
        <v/>
      </c>
      <c r="G85" s="32"/>
      <c r="H85" s="133"/>
    </row>
    <row r="86" spans="1:8" ht="16.5" thickBot="1" x14ac:dyDescent="0.3">
      <c r="A86" s="136"/>
      <c r="B86" s="137"/>
      <c r="C86" s="30"/>
      <c r="D86" s="31"/>
      <c r="E86" s="32" t="str">
        <f>IFERROR(VLOOKUP(D86,'Outcomes Mapping'!$B$2:$C$201,2,TRUE), "")</f>
        <v/>
      </c>
      <c r="F86" s="32" t="str">
        <f>IFERROR(VLOOKUP(D86,'Outcomes Mapping'!$B$2:'Outcomes Mapping'!$I$201,8,TRUE), "")</f>
        <v/>
      </c>
      <c r="G86" s="32"/>
      <c r="H86" s="133"/>
    </row>
    <row r="87" spans="1:8" ht="16.5" thickBot="1" x14ac:dyDescent="0.3">
      <c r="A87" s="136"/>
      <c r="B87" s="137"/>
      <c r="C87" s="30"/>
      <c r="D87" s="31"/>
      <c r="E87" s="32" t="str">
        <f>IFERROR(VLOOKUP(D87,'Outcomes Mapping'!$B$2:$C$201,2,TRUE), "")</f>
        <v/>
      </c>
      <c r="F87" s="32" t="str">
        <f>IFERROR(VLOOKUP(D87,'Outcomes Mapping'!$B$2:'Outcomes Mapping'!$I$201,8,TRUE), "")</f>
        <v/>
      </c>
      <c r="G87" s="32"/>
      <c r="H87" s="133"/>
    </row>
    <row r="88" spans="1:8" ht="16.5" thickBot="1" x14ac:dyDescent="0.3">
      <c r="A88" s="136"/>
      <c r="B88" s="137"/>
      <c r="C88" s="30"/>
      <c r="D88" s="31"/>
      <c r="E88" s="32" t="str">
        <f>IFERROR(VLOOKUP(D88,'Outcomes Mapping'!$B$2:$C$201,2,TRUE), "")</f>
        <v/>
      </c>
      <c r="F88" s="32" t="str">
        <f>IFERROR(VLOOKUP(D88,'Outcomes Mapping'!$B$2:'Outcomes Mapping'!$I$201,8,TRUE), "")</f>
        <v/>
      </c>
      <c r="G88" s="32"/>
      <c r="H88" s="133"/>
    </row>
    <row r="89" spans="1:8" ht="16.5" thickBot="1" x14ac:dyDescent="0.3">
      <c r="A89" s="136"/>
      <c r="B89" s="137"/>
      <c r="C89" s="30"/>
      <c r="D89" s="31"/>
      <c r="E89" s="32" t="str">
        <f>IFERROR(VLOOKUP(D89,'Outcomes Mapping'!$B$2:$C$201,2,TRUE), "")</f>
        <v/>
      </c>
      <c r="F89" s="32" t="str">
        <f>IFERROR(VLOOKUP(D89,'Outcomes Mapping'!$B$2:'Outcomes Mapping'!$I$201,8,TRUE), "")</f>
        <v/>
      </c>
      <c r="G89" s="32"/>
      <c r="H89" s="133"/>
    </row>
    <row r="90" spans="1:8" ht="16.5" thickBot="1" x14ac:dyDescent="0.3">
      <c r="A90" s="136"/>
      <c r="B90" s="137"/>
      <c r="C90" s="30"/>
      <c r="D90" s="31"/>
      <c r="E90" s="32" t="str">
        <f>IFERROR(VLOOKUP(D90,'Outcomes Mapping'!$B$2:$C$201,2,TRUE), "")</f>
        <v/>
      </c>
      <c r="F90" s="32" t="str">
        <f>IFERROR(VLOOKUP(D90,'Outcomes Mapping'!$B$2:'Outcomes Mapping'!$I$201,8,TRUE), "")</f>
        <v/>
      </c>
      <c r="G90" s="32"/>
      <c r="H90" s="133"/>
    </row>
    <row r="91" spans="1:8" ht="16.5" thickBot="1" x14ac:dyDescent="0.3">
      <c r="A91" s="136"/>
      <c r="B91" s="137"/>
      <c r="C91" s="30"/>
      <c r="D91" s="31"/>
      <c r="E91" s="32" t="str">
        <f>IFERROR(VLOOKUP(D91,'Outcomes Mapping'!$B$2:$C$201,2,TRUE), "")</f>
        <v/>
      </c>
      <c r="F91" s="32" t="str">
        <f>IFERROR(VLOOKUP(D91,'Outcomes Mapping'!$B$2:'Outcomes Mapping'!$I$201,8,TRUE), "")</f>
        <v/>
      </c>
      <c r="G91" s="32"/>
      <c r="H91" s="133"/>
    </row>
    <row r="92" spans="1:8" ht="16.5" thickBot="1" x14ac:dyDescent="0.3">
      <c r="A92" s="134" t="s">
        <v>288</v>
      </c>
      <c r="B92" s="135" t="str">
        <f>'Curriculum Mapping'!A12</f>
        <v>Program Goal 10</v>
      </c>
      <c r="C92" s="30"/>
      <c r="D92" s="31"/>
      <c r="E92" s="32" t="str">
        <f>IFERROR(VLOOKUP(D92,'Outcomes Mapping'!$B$2:$C$201,2,TRUE), "")</f>
        <v/>
      </c>
      <c r="F92" s="32" t="str">
        <f>IFERROR(VLOOKUP(D92,'Outcomes Mapping'!$B$2:'Outcomes Mapping'!$I$201,8,TRUE), "")</f>
        <v/>
      </c>
      <c r="G92" s="32"/>
      <c r="H92" s="133"/>
    </row>
    <row r="93" spans="1:8" ht="16.5" thickBot="1" x14ac:dyDescent="0.3">
      <c r="A93" s="134"/>
      <c r="B93" s="135"/>
      <c r="C93" s="30"/>
      <c r="D93" s="31"/>
      <c r="E93" s="32" t="str">
        <f>IFERROR(VLOOKUP(D93,'Outcomes Mapping'!$B$2:$C$201,2,TRUE), "")</f>
        <v/>
      </c>
      <c r="F93" s="32" t="str">
        <f>IFERROR(VLOOKUP(D93,'Outcomes Mapping'!$B$2:'Outcomes Mapping'!$I$201,8,TRUE), "")</f>
        <v/>
      </c>
      <c r="G93" s="32"/>
      <c r="H93" s="133"/>
    </row>
    <row r="94" spans="1:8" ht="16.5" thickBot="1" x14ac:dyDescent="0.3">
      <c r="A94" s="134"/>
      <c r="B94" s="135"/>
      <c r="C94" s="30"/>
      <c r="D94" s="31"/>
      <c r="E94" s="32" t="str">
        <f>IFERROR(VLOOKUP(D94,'Outcomes Mapping'!$B$2:$C$201,2,TRUE), "")</f>
        <v/>
      </c>
      <c r="F94" s="32" t="str">
        <f>IFERROR(VLOOKUP(D94,'Outcomes Mapping'!$B$2:'Outcomes Mapping'!$I$201,8,TRUE), "")</f>
        <v/>
      </c>
      <c r="G94" s="32"/>
      <c r="H94" s="133"/>
    </row>
    <row r="95" spans="1:8" ht="16.5" thickBot="1" x14ac:dyDescent="0.3">
      <c r="A95" s="134"/>
      <c r="B95" s="135"/>
      <c r="C95" s="30"/>
      <c r="D95" s="31"/>
      <c r="E95" s="32" t="str">
        <f>IFERROR(VLOOKUP(D95,'Outcomes Mapping'!$B$2:$C$201,2,TRUE), "")</f>
        <v/>
      </c>
      <c r="F95" s="32" t="str">
        <f>IFERROR(VLOOKUP(D95,'Outcomes Mapping'!$B$2:'Outcomes Mapping'!$I$201,8,TRUE), "")</f>
        <v/>
      </c>
      <c r="G95" s="32"/>
      <c r="H95" s="133"/>
    </row>
    <row r="96" spans="1:8" ht="16.5" thickBot="1" x14ac:dyDescent="0.3">
      <c r="A96" s="134"/>
      <c r="B96" s="135"/>
      <c r="C96" s="30"/>
      <c r="D96" s="31"/>
      <c r="E96" s="32" t="str">
        <f>IFERROR(VLOOKUP(D96,'Outcomes Mapping'!$B$2:$C$201,2,TRUE), "")</f>
        <v/>
      </c>
      <c r="F96" s="32" t="str">
        <f>IFERROR(VLOOKUP(D96,'Outcomes Mapping'!$B$2:'Outcomes Mapping'!$I$201,8,TRUE), "")</f>
        <v/>
      </c>
      <c r="G96" s="32"/>
      <c r="H96" s="133"/>
    </row>
    <row r="97" spans="1:8" ht="16.5" thickBot="1" x14ac:dyDescent="0.3">
      <c r="A97" s="134"/>
      <c r="B97" s="135"/>
      <c r="C97" s="30"/>
      <c r="D97" s="31"/>
      <c r="E97" s="32" t="str">
        <f>IFERROR(VLOOKUP(D97,'Outcomes Mapping'!$B$2:$C$201,2,TRUE), "")</f>
        <v/>
      </c>
      <c r="F97" s="32" t="str">
        <f>IFERROR(VLOOKUP(D97,'Outcomes Mapping'!$B$2:'Outcomes Mapping'!$I$201,8,TRUE), "")</f>
        <v/>
      </c>
      <c r="G97" s="32"/>
      <c r="H97" s="133"/>
    </row>
    <row r="98" spans="1:8" ht="16.5" thickBot="1" x14ac:dyDescent="0.3">
      <c r="A98" s="134"/>
      <c r="B98" s="135"/>
      <c r="C98" s="30"/>
      <c r="D98" s="31"/>
      <c r="E98" s="32" t="str">
        <f>IFERROR(VLOOKUP(D98,'Outcomes Mapping'!$B$2:$C$201,2,TRUE), "")</f>
        <v/>
      </c>
      <c r="F98" s="32" t="str">
        <f>IFERROR(VLOOKUP(D98,'Outcomes Mapping'!$B$2:'Outcomes Mapping'!$I$201,8,TRUE), "")</f>
        <v/>
      </c>
      <c r="G98" s="32"/>
      <c r="H98" s="133"/>
    </row>
    <row r="99" spans="1:8" ht="16.5" thickBot="1" x14ac:dyDescent="0.3">
      <c r="A99" s="134"/>
      <c r="B99" s="135"/>
      <c r="C99" s="30"/>
      <c r="D99" s="31"/>
      <c r="E99" s="32" t="str">
        <f>IFERROR(VLOOKUP(D99,'Outcomes Mapping'!$B$2:$C$201,2,TRUE), "")</f>
        <v/>
      </c>
      <c r="F99" s="32" t="str">
        <f>IFERROR(VLOOKUP(D99,'Outcomes Mapping'!$B$2:'Outcomes Mapping'!$I$201,8,TRUE), "")</f>
        <v/>
      </c>
      <c r="G99" s="32"/>
      <c r="H99" s="133"/>
    </row>
    <row r="100" spans="1:8" ht="16.5" thickBot="1" x14ac:dyDescent="0.3">
      <c r="A100" s="134"/>
      <c r="B100" s="135"/>
      <c r="C100" s="30"/>
      <c r="D100" s="31"/>
      <c r="E100" s="32" t="str">
        <f>IFERROR(VLOOKUP(D100,'Outcomes Mapping'!$B$2:$C$201,2,TRUE), "")</f>
        <v/>
      </c>
      <c r="F100" s="32" t="str">
        <f>IFERROR(VLOOKUP(D100,'Outcomes Mapping'!$B$2:'Outcomes Mapping'!$I$201,8,TRUE), "")</f>
        <v/>
      </c>
      <c r="G100" s="32"/>
      <c r="H100" s="133"/>
    </row>
    <row r="101" spans="1:8" ht="16.5" thickBot="1" x14ac:dyDescent="0.3">
      <c r="A101" s="134"/>
      <c r="B101" s="135"/>
      <c r="C101" s="30"/>
      <c r="D101" s="31"/>
      <c r="E101" s="32" t="str">
        <f>IFERROR(VLOOKUP(D101,'Outcomes Mapping'!$B$2:$C$201,2,TRUE), "")</f>
        <v/>
      </c>
      <c r="F101" s="32" t="str">
        <f>IFERROR(VLOOKUP(D101,'Outcomes Mapping'!$B$2:'Outcomes Mapping'!$I$201,8,TRUE), "")</f>
        <v/>
      </c>
      <c r="G101" s="32"/>
      <c r="H101" s="133"/>
    </row>
    <row r="102" spans="1:8" x14ac:dyDescent="0.25">
      <c r="A102" s="26"/>
      <c r="B102" s="27"/>
    </row>
    <row r="103" spans="1:8" x14ac:dyDescent="0.25">
      <c r="A103" s="26"/>
      <c r="B103" s="27"/>
    </row>
    <row r="104" spans="1:8" x14ac:dyDescent="0.25">
      <c r="A104" s="26"/>
      <c r="B104" s="27"/>
    </row>
    <row r="105" spans="1:8" x14ac:dyDescent="0.25">
      <c r="A105" s="26"/>
      <c r="B105" s="27"/>
    </row>
    <row r="106" spans="1:8" x14ac:dyDescent="0.25">
      <c r="A106" s="26"/>
      <c r="B106" s="27"/>
    </row>
    <row r="107" spans="1:8" x14ac:dyDescent="0.25">
      <c r="A107" s="26"/>
      <c r="B107" s="27"/>
    </row>
    <row r="108" spans="1:8" x14ac:dyDescent="0.25">
      <c r="A108" s="26"/>
      <c r="B108" s="27"/>
    </row>
    <row r="109" spans="1:8" x14ac:dyDescent="0.25">
      <c r="A109" s="26"/>
      <c r="B109" s="27"/>
    </row>
    <row r="110" spans="1:8" x14ac:dyDescent="0.25">
      <c r="A110" s="26"/>
      <c r="B110" s="27"/>
    </row>
    <row r="111" spans="1:8" x14ac:dyDescent="0.25">
      <c r="A111" s="26"/>
      <c r="B111" s="27"/>
    </row>
    <row r="112" spans="1:8" x14ac:dyDescent="0.25">
      <c r="A112" s="26"/>
      <c r="B112" s="27"/>
    </row>
    <row r="113" spans="1:2" x14ac:dyDescent="0.25">
      <c r="A113" s="26"/>
      <c r="B113" s="27"/>
    </row>
    <row r="114" spans="1:2" x14ac:dyDescent="0.25">
      <c r="A114" s="26"/>
      <c r="B114" s="27"/>
    </row>
    <row r="115" spans="1:2" x14ac:dyDescent="0.25">
      <c r="A115" s="26"/>
      <c r="B115" s="27"/>
    </row>
    <row r="116" spans="1:2" x14ac:dyDescent="0.25">
      <c r="A116" s="26"/>
      <c r="B116" s="27"/>
    </row>
    <row r="117" spans="1:2" x14ac:dyDescent="0.25">
      <c r="A117" s="26"/>
      <c r="B117" s="27"/>
    </row>
    <row r="118" spans="1:2" x14ac:dyDescent="0.25">
      <c r="A118" s="26"/>
      <c r="B118" s="27"/>
    </row>
    <row r="119" spans="1:2" x14ac:dyDescent="0.25">
      <c r="A119" s="26"/>
      <c r="B119" s="27"/>
    </row>
    <row r="120" spans="1:2" x14ac:dyDescent="0.25">
      <c r="A120" s="26"/>
      <c r="B120" s="27"/>
    </row>
    <row r="121" spans="1:2" x14ac:dyDescent="0.25">
      <c r="A121" s="26"/>
      <c r="B121" s="27"/>
    </row>
    <row r="122" spans="1:2" x14ac:dyDescent="0.25">
      <c r="A122" s="26"/>
      <c r="B122" s="27"/>
    </row>
    <row r="123" spans="1:2" x14ac:dyDescent="0.25">
      <c r="A123" s="26"/>
      <c r="B123" s="27"/>
    </row>
    <row r="124" spans="1:2" x14ac:dyDescent="0.25">
      <c r="A124" s="26"/>
      <c r="B124" s="27"/>
    </row>
    <row r="125" spans="1:2" x14ac:dyDescent="0.25">
      <c r="A125" s="26"/>
      <c r="B125" s="27"/>
    </row>
    <row r="126" spans="1:2" x14ac:dyDescent="0.25">
      <c r="A126" s="26"/>
      <c r="B126" s="27"/>
    </row>
    <row r="127" spans="1:2" x14ac:dyDescent="0.25">
      <c r="A127" s="26"/>
      <c r="B127" s="27"/>
    </row>
    <row r="128" spans="1:2" x14ac:dyDescent="0.25">
      <c r="A128" s="26"/>
      <c r="B128" s="27"/>
    </row>
    <row r="129" spans="1:2" x14ac:dyDescent="0.25">
      <c r="A129" s="26"/>
      <c r="B129" s="27"/>
    </row>
    <row r="130" spans="1:2" x14ac:dyDescent="0.25">
      <c r="A130" s="26"/>
      <c r="B130" s="27"/>
    </row>
    <row r="131" spans="1:2" x14ac:dyDescent="0.25">
      <c r="A131" s="26"/>
      <c r="B131" s="27"/>
    </row>
    <row r="132" spans="1:2" x14ac:dyDescent="0.25">
      <c r="A132" s="26"/>
      <c r="B132" s="27"/>
    </row>
    <row r="133" spans="1:2" x14ac:dyDescent="0.25">
      <c r="A133" s="26"/>
      <c r="B133" s="27"/>
    </row>
    <row r="134" spans="1:2" x14ac:dyDescent="0.25">
      <c r="A134" s="26"/>
      <c r="B134" s="27"/>
    </row>
    <row r="135" spans="1:2" x14ac:dyDescent="0.25">
      <c r="A135" s="26"/>
      <c r="B135" s="27"/>
    </row>
    <row r="136" spans="1:2" x14ac:dyDescent="0.25">
      <c r="A136" s="26"/>
      <c r="B136" s="27"/>
    </row>
    <row r="137" spans="1:2" x14ac:dyDescent="0.25">
      <c r="A137" s="26"/>
      <c r="B137" s="27"/>
    </row>
    <row r="138" spans="1:2" x14ac:dyDescent="0.25">
      <c r="A138" s="26"/>
      <c r="B138" s="27"/>
    </row>
    <row r="139" spans="1:2" x14ac:dyDescent="0.25">
      <c r="A139" s="26"/>
      <c r="B139" s="27"/>
    </row>
    <row r="140" spans="1:2" x14ac:dyDescent="0.25">
      <c r="A140" s="26"/>
      <c r="B140" s="27"/>
    </row>
    <row r="141" spans="1:2" x14ac:dyDescent="0.25">
      <c r="A141" s="26"/>
      <c r="B141" s="27"/>
    </row>
    <row r="142" spans="1:2" x14ac:dyDescent="0.25">
      <c r="A142" s="26"/>
      <c r="B142" s="27"/>
    </row>
    <row r="143" spans="1:2" x14ac:dyDescent="0.25">
      <c r="A143" s="26"/>
      <c r="B143" s="27"/>
    </row>
    <row r="144" spans="1:2" x14ac:dyDescent="0.25">
      <c r="A144" s="26"/>
      <c r="B144" s="27"/>
    </row>
    <row r="145" spans="1:2" x14ac:dyDescent="0.25">
      <c r="A145" s="26"/>
      <c r="B145" s="27"/>
    </row>
    <row r="146" spans="1:2" x14ac:dyDescent="0.25">
      <c r="A146" s="26"/>
      <c r="B146" s="27"/>
    </row>
    <row r="147" spans="1:2" x14ac:dyDescent="0.25">
      <c r="A147" s="26"/>
      <c r="B147" s="27"/>
    </row>
    <row r="148" spans="1:2" x14ac:dyDescent="0.25">
      <c r="A148" s="26"/>
      <c r="B148" s="27"/>
    </row>
    <row r="149" spans="1:2" x14ac:dyDescent="0.25">
      <c r="A149" s="26"/>
      <c r="B149" s="27"/>
    </row>
    <row r="150" spans="1:2" x14ac:dyDescent="0.25">
      <c r="A150" s="26"/>
      <c r="B150" s="27"/>
    </row>
    <row r="151" spans="1:2" x14ac:dyDescent="0.25">
      <c r="A151" s="26"/>
      <c r="B151" s="27"/>
    </row>
    <row r="152" spans="1:2" x14ac:dyDescent="0.25">
      <c r="A152" s="26"/>
      <c r="B152" s="27"/>
    </row>
    <row r="153" spans="1:2" x14ac:dyDescent="0.25">
      <c r="A153" s="26"/>
      <c r="B153" s="27"/>
    </row>
    <row r="154" spans="1:2" x14ac:dyDescent="0.25">
      <c r="A154" s="26"/>
      <c r="B154" s="27"/>
    </row>
    <row r="155" spans="1:2" x14ac:dyDescent="0.25">
      <c r="A155" s="26"/>
      <c r="B155" s="27"/>
    </row>
    <row r="156" spans="1:2" x14ac:dyDescent="0.25">
      <c r="A156" s="26"/>
      <c r="B156" s="27"/>
    </row>
    <row r="157" spans="1:2" x14ac:dyDescent="0.25">
      <c r="A157" s="26"/>
      <c r="B157" s="27"/>
    </row>
    <row r="158" spans="1:2" x14ac:dyDescent="0.25">
      <c r="A158" s="26"/>
      <c r="B158" s="27"/>
    </row>
    <row r="159" spans="1:2" x14ac:dyDescent="0.25">
      <c r="A159" s="26"/>
      <c r="B159" s="27"/>
    </row>
    <row r="160" spans="1:2" x14ac:dyDescent="0.25">
      <c r="A160" s="26"/>
      <c r="B160" s="27"/>
    </row>
    <row r="161" spans="1:2" x14ac:dyDescent="0.25">
      <c r="A161" s="26"/>
      <c r="B161" s="27"/>
    </row>
    <row r="162" spans="1:2" x14ac:dyDescent="0.25">
      <c r="A162" s="26"/>
      <c r="B162" s="27"/>
    </row>
    <row r="163" spans="1:2" x14ac:dyDescent="0.25">
      <c r="A163" s="26"/>
      <c r="B163" s="27"/>
    </row>
    <row r="164" spans="1:2" x14ac:dyDescent="0.25">
      <c r="A164" s="26"/>
      <c r="B164" s="27"/>
    </row>
    <row r="165" spans="1:2" x14ac:dyDescent="0.25">
      <c r="A165" s="26"/>
      <c r="B165" s="27"/>
    </row>
    <row r="166" spans="1:2" x14ac:dyDescent="0.25">
      <c r="A166" s="26"/>
      <c r="B166" s="27"/>
    </row>
    <row r="167" spans="1:2" x14ac:dyDescent="0.25">
      <c r="A167" s="26"/>
      <c r="B167" s="27"/>
    </row>
    <row r="168" spans="1:2" x14ac:dyDescent="0.25">
      <c r="A168" s="26"/>
      <c r="B168" s="27"/>
    </row>
    <row r="169" spans="1:2" x14ac:dyDescent="0.25">
      <c r="A169" s="26"/>
      <c r="B169" s="27"/>
    </row>
    <row r="170" spans="1:2" x14ac:dyDescent="0.25">
      <c r="A170" s="26"/>
      <c r="B170" s="27"/>
    </row>
    <row r="171" spans="1:2" x14ac:dyDescent="0.25">
      <c r="A171" s="26"/>
      <c r="B171" s="27"/>
    </row>
    <row r="172" spans="1:2" x14ac:dyDescent="0.25">
      <c r="A172" s="26"/>
      <c r="B172" s="27"/>
    </row>
    <row r="173" spans="1:2" x14ac:dyDescent="0.25">
      <c r="A173" s="26"/>
      <c r="B173" s="27"/>
    </row>
    <row r="174" spans="1:2" x14ac:dyDescent="0.25">
      <c r="A174" s="26"/>
      <c r="B174" s="27"/>
    </row>
    <row r="175" spans="1:2" x14ac:dyDescent="0.25">
      <c r="A175" s="26"/>
      <c r="B175" s="27"/>
    </row>
    <row r="176" spans="1:2" x14ac:dyDescent="0.25">
      <c r="A176" s="26"/>
      <c r="B176" s="27"/>
    </row>
    <row r="177" spans="1:2" x14ac:dyDescent="0.25">
      <c r="A177" s="26"/>
      <c r="B177" s="27"/>
    </row>
    <row r="178" spans="1:2" x14ac:dyDescent="0.25">
      <c r="A178" s="26"/>
      <c r="B178" s="27"/>
    </row>
    <row r="179" spans="1:2" x14ac:dyDescent="0.25">
      <c r="A179" s="26"/>
      <c r="B179" s="27"/>
    </row>
    <row r="180" spans="1:2" x14ac:dyDescent="0.25">
      <c r="A180" s="26"/>
      <c r="B180" s="27"/>
    </row>
    <row r="181" spans="1:2" x14ac:dyDescent="0.25">
      <c r="A181" s="26"/>
      <c r="B181" s="27"/>
    </row>
    <row r="182" spans="1:2" x14ac:dyDescent="0.25">
      <c r="A182" s="26"/>
      <c r="B182" s="27"/>
    </row>
    <row r="183" spans="1:2" x14ac:dyDescent="0.25">
      <c r="A183" s="26"/>
      <c r="B183" s="27"/>
    </row>
    <row r="184" spans="1:2" x14ac:dyDescent="0.25">
      <c r="A184" s="26"/>
      <c r="B184" s="27"/>
    </row>
    <row r="185" spans="1:2" x14ac:dyDescent="0.25">
      <c r="A185" s="26"/>
      <c r="B185" s="27"/>
    </row>
    <row r="186" spans="1:2" x14ac:dyDescent="0.25">
      <c r="A186" s="26"/>
      <c r="B186" s="27"/>
    </row>
    <row r="187" spans="1:2" x14ac:dyDescent="0.25">
      <c r="A187" s="26"/>
      <c r="B187" s="27"/>
    </row>
    <row r="188" spans="1:2" x14ac:dyDescent="0.25">
      <c r="A188" s="26"/>
      <c r="B188" s="27"/>
    </row>
    <row r="189" spans="1:2" x14ac:dyDescent="0.25">
      <c r="A189" s="26"/>
      <c r="B189" s="27"/>
    </row>
    <row r="190" spans="1:2" x14ac:dyDescent="0.25">
      <c r="A190" s="26"/>
      <c r="B190" s="27"/>
    </row>
    <row r="191" spans="1:2" x14ac:dyDescent="0.25">
      <c r="A191" s="26"/>
      <c r="B191" s="27"/>
    </row>
    <row r="192" spans="1:2" x14ac:dyDescent="0.25">
      <c r="A192" s="26"/>
      <c r="B192" s="27"/>
    </row>
    <row r="193" spans="1:2" x14ac:dyDescent="0.25">
      <c r="A193" s="26"/>
      <c r="B193" s="27"/>
    </row>
    <row r="194" spans="1:2" x14ac:dyDescent="0.25">
      <c r="A194" s="26"/>
      <c r="B194" s="27"/>
    </row>
    <row r="195" spans="1:2" x14ac:dyDescent="0.25">
      <c r="A195" s="26"/>
      <c r="B195" s="27"/>
    </row>
    <row r="196" spans="1:2" x14ac:dyDescent="0.25">
      <c r="A196" s="26"/>
      <c r="B196" s="27"/>
    </row>
    <row r="197" spans="1:2" x14ac:dyDescent="0.25">
      <c r="A197" s="26"/>
      <c r="B197" s="27"/>
    </row>
    <row r="198" spans="1:2" x14ac:dyDescent="0.25">
      <c r="A198" s="26"/>
      <c r="B198" s="27"/>
    </row>
    <row r="199" spans="1:2" x14ac:dyDescent="0.25">
      <c r="A199" s="26"/>
      <c r="B199" s="27"/>
    </row>
    <row r="200" spans="1:2" x14ac:dyDescent="0.25">
      <c r="A200" s="26"/>
      <c r="B200" s="27"/>
    </row>
    <row r="201" spans="1:2" x14ac:dyDescent="0.25">
      <c r="A201" s="26"/>
      <c r="B201" s="27"/>
    </row>
    <row r="202" spans="1:2" x14ac:dyDescent="0.25">
      <c r="A202" s="26"/>
      <c r="B202" s="27"/>
    </row>
    <row r="203" spans="1:2" x14ac:dyDescent="0.25">
      <c r="A203" s="26"/>
      <c r="B203" s="27"/>
    </row>
    <row r="204" spans="1:2" x14ac:dyDescent="0.25">
      <c r="A204" s="26"/>
      <c r="B204" s="27"/>
    </row>
    <row r="205" spans="1:2" x14ac:dyDescent="0.25">
      <c r="A205" s="26"/>
      <c r="B205" s="27"/>
    </row>
    <row r="206" spans="1:2" x14ac:dyDescent="0.25">
      <c r="A206" s="26"/>
      <c r="B206" s="27"/>
    </row>
    <row r="207" spans="1:2" x14ac:dyDescent="0.25">
      <c r="A207" s="26"/>
      <c r="B207" s="27"/>
    </row>
    <row r="208" spans="1:2" x14ac:dyDescent="0.25">
      <c r="A208" s="26"/>
      <c r="B208" s="27"/>
    </row>
    <row r="209" spans="1:2" x14ac:dyDescent="0.25">
      <c r="A209" s="26"/>
      <c r="B209" s="27"/>
    </row>
    <row r="210" spans="1:2" x14ac:dyDescent="0.25">
      <c r="A210" s="26"/>
      <c r="B210" s="27"/>
    </row>
    <row r="211" spans="1:2" x14ac:dyDescent="0.25">
      <c r="A211" s="26"/>
      <c r="B211" s="27"/>
    </row>
    <row r="212" spans="1:2" x14ac:dyDescent="0.25">
      <c r="A212" s="26"/>
      <c r="B212" s="27"/>
    </row>
    <row r="213" spans="1:2" x14ac:dyDescent="0.25">
      <c r="A213" s="26"/>
      <c r="B213" s="27"/>
    </row>
    <row r="214" spans="1:2" x14ac:dyDescent="0.25">
      <c r="A214" s="26"/>
      <c r="B214" s="27"/>
    </row>
    <row r="215" spans="1:2" x14ac:dyDescent="0.25">
      <c r="A215" s="26"/>
      <c r="B215" s="27"/>
    </row>
    <row r="216" spans="1:2" x14ac:dyDescent="0.25">
      <c r="A216" s="26"/>
      <c r="B216" s="27"/>
    </row>
    <row r="217" spans="1:2" x14ac:dyDescent="0.25">
      <c r="A217" s="26"/>
      <c r="B217" s="27"/>
    </row>
    <row r="218" spans="1:2" x14ac:dyDescent="0.25">
      <c r="A218" s="26"/>
      <c r="B218" s="27"/>
    </row>
    <row r="219" spans="1:2" x14ac:dyDescent="0.25">
      <c r="A219" s="26"/>
      <c r="B219" s="27"/>
    </row>
    <row r="220" spans="1:2" x14ac:dyDescent="0.25">
      <c r="A220" s="26"/>
      <c r="B220" s="27"/>
    </row>
    <row r="221" spans="1:2" x14ac:dyDescent="0.25">
      <c r="A221" s="26"/>
      <c r="B221" s="27"/>
    </row>
    <row r="222" spans="1:2" x14ac:dyDescent="0.25">
      <c r="A222" s="26"/>
      <c r="B222" s="27"/>
    </row>
    <row r="223" spans="1:2" x14ac:dyDescent="0.25">
      <c r="A223" s="26"/>
      <c r="B223" s="27"/>
    </row>
    <row r="224" spans="1:2" x14ac:dyDescent="0.25">
      <c r="A224" s="26"/>
      <c r="B224" s="27"/>
    </row>
    <row r="225" spans="1:2" x14ac:dyDescent="0.25">
      <c r="A225" s="26"/>
      <c r="B225" s="27"/>
    </row>
    <row r="226" spans="1:2" x14ac:dyDescent="0.25">
      <c r="A226" s="26"/>
      <c r="B226" s="27"/>
    </row>
    <row r="227" spans="1:2" x14ac:dyDescent="0.25">
      <c r="A227" s="26"/>
      <c r="B227" s="27"/>
    </row>
    <row r="228" spans="1:2" x14ac:dyDescent="0.25">
      <c r="A228" s="26"/>
      <c r="B228" s="27"/>
    </row>
    <row r="229" spans="1:2" x14ac:dyDescent="0.25">
      <c r="A229" s="26"/>
      <c r="B229" s="27"/>
    </row>
    <row r="230" spans="1:2" x14ac:dyDescent="0.25">
      <c r="A230" s="26"/>
      <c r="B230" s="27"/>
    </row>
    <row r="231" spans="1:2" x14ac:dyDescent="0.25">
      <c r="A231" s="26"/>
      <c r="B231" s="27"/>
    </row>
    <row r="232" spans="1:2" x14ac:dyDescent="0.25">
      <c r="A232" s="26"/>
      <c r="B232" s="27"/>
    </row>
    <row r="233" spans="1:2" x14ac:dyDescent="0.25">
      <c r="A233" s="26"/>
      <c r="B233" s="27"/>
    </row>
    <row r="234" spans="1:2" x14ac:dyDescent="0.25">
      <c r="A234" s="26"/>
      <c r="B234" s="27"/>
    </row>
  </sheetData>
  <sheetProtection sheet="1" deleteRows="0"/>
  <protectedRanges>
    <protectedRange sqref="C2:G101" name="Range1"/>
  </protectedRanges>
  <mergeCells count="30">
    <mergeCell ref="B12:B21"/>
    <mergeCell ref="B22:B31"/>
    <mergeCell ref="B32:B41"/>
    <mergeCell ref="B42:B51"/>
    <mergeCell ref="H52:H61"/>
    <mergeCell ref="H12:H21"/>
    <mergeCell ref="H22:H31"/>
    <mergeCell ref="H32:H41"/>
    <mergeCell ref="H42:H51"/>
    <mergeCell ref="H62:H71"/>
    <mergeCell ref="A72:A81"/>
    <mergeCell ref="A82:A91"/>
    <mergeCell ref="A2:A11"/>
    <mergeCell ref="A12:A21"/>
    <mergeCell ref="A22:A31"/>
    <mergeCell ref="A32:A41"/>
    <mergeCell ref="A42:A51"/>
    <mergeCell ref="A52:A61"/>
    <mergeCell ref="A62:A71"/>
    <mergeCell ref="B52:B61"/>
    <mergeCell ref="B62:B71"/>
    <mergeCell ref="B72:B81"/>
    <mergeCell ref="B82:B91"/>
    <mergeCell ref="B2:B11"/>
    <mergeCell ref="H2:H11"/>
    <mergeCell ref="H72:H81"/>
    <mergeCell ref="H82:H91"/>
    <mergeCell ref="H92:H101"/>
    <mergeCell ref="A92:A101"/>
    <mergeCell ref="B92:B101"/>
  </mergeCells>
  <pageMargins left="0.7" right="0.7" top="0.75" bottom="0.75" header="0.3" footer="0.3"/>
  <pageSetup orientation="portrait" r:id="rId1"/>
  <ignoredErrors>
    <ignoredError sqref="A2:A10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K27" sqref="K27"/>
    </sheetView>
  </sheetViews>
  <sheetFormatPr defaultRowHeight="15" x14ac:dyDescent="0.25"/>
  <cols>
    <col min="1" max="1" width="25.7109375" customWidth="1"/>
    <col min="2" max="4" width="13.7109375" bestFit="1" customWidth="1"/>
  </cols>
  <sheetData>
    <row r="1" spans="1:4" s="1" customFormat="1" ht="16.5" thickBot="1" x14ac:dyDescent="0.3">
      <c r="A1" s="138" t="s">
        <v>289</v>
      </c>
      <c r="B1" s="139"/>
      <c r="C1" s="139"/>
      <c r="D1" s="140"/>
    </row>
    <row r="2" spans="1:4" x14ac:dyDescent="0.25">
      <c r="A2" s="61"/>
      <c r="B2" s="64" t="s">
        <v>290</v>
      </c>
      <c r="C2" s="64" t="s">
        <v>291</v>
      </c>
      <c r="D2" s="64" t="s">
        <v>292</v>
      </c>
    </row>
    <row r="3" spans="1:4" x14ac:dyDescent="0.25">
      <c r="A3" s="61" t="s">
        <v>293</v>
      </c>
      <c r="B3" s="68"/>
      <c r="C3" s="68"/>
      <c r="D3" s="68"/>
    </row>
    <row r="4" spans="1:4" s="1" customFormat="1" x14ac:dyDescent="0.25">
      <c r="A4" s="62" t="s">
        <v>294</v>
      </c>
      <c r="B4" s="69"/>
      <c r="C4" s="69"/>
      <c r="D4" s="69"/>
    </row>
    <row r="5" spans="1:4" ht="15.75" thickBot="1" x14ac:dyDescent="0.3">
      <c r="A5" s="63" t="s">
        <v>295</v>
      </c>
      <c r="B5" s="70"/>
      <c r="C5" s="70"/>
      <c r="D5" s="70"/>
    </row>
    <row r="6" spans="1:4" x14ac:dyDescent="0.25">
      <c r="A6" s="61" t="s">
        <v>296</v>
      </c>
      <c r="B6" s="55">
        <f>SUM(B3*B5+B4)</f>
        <v>0</v>
      </c>
      <c r="C6" s="55">
        <f t="shared" ref="C6:D6" si="0">SUM(C3*C5+C4)</f>
        <v>0</v>
      </c>
      <c r="D6" s="55">
        <f t="shared" si="0"/>
        <v>0</v>
      </c>
    </row>
    <row r="7" spans="1:4" s="1" customFormat="1" ht="15.75" thickBot="1" x14ac:dyDescent="0.3">
      <c r="A7" s="61"/>
      <c r="B7" s="65"/>
      <c r="C7" s="65"/>
      <c r="D7" s="65"/>
    </row>
    <row r="8" spans="1:4" s="1" customFormat="1" ht="16.5" thickBot="1" x14ac:dyDescent="0.3">
      <c r="A8" s="138" t="s">
        <v>297</v>
      </c>
      <c r="B8" s="139"/>
      <c r="C8" s="139"/>
      <c r="D8" s="140"/>
    </row>
    <row r="9" spans="1:4" s="1" customFormat="1" x14ac:dyDescent="0.25">
      <c r="A9" s="64"/>
      <c r="B9" s="64" t="str">
        <f>B2</f>
        <v>Year 1</v>
      </c>
      <c r="C9" s="64" t="str">
        <f>C2</f>
        <v>Year 2</v>
      </c>
      <c r="D9" s="64" t="str">
        <f>D2</f>
        <v>Year 3</v>
      </c>
    </row>
    <row r="10" spans="1:4" x14ac:dyDescent="0.25">
      <c r="A10" s="61" t="s">
        <v>298</v>
      </c>
      <c r="B10" s="71"/>
      <c r="C10" s="71"/>
      <c r="D10" s="71"/>
    </row>
    <row r="11" spans="1:4" s="1" customFormat="1" x14ac:dyDescent="0.25">
      <c r="A11" s="61" t="s">
        <v>299</v>
      </c>
      <c r="B11" s="72"/>
      <c r="C11" s="72"/>
      <c r="D11" s="72"/>
    </row>
    <row r="12" spans="1:4" x14ac:dyDescent="0.25">
      <c r="A12" s="61" t="s">
        <v>300</v>
      </c>
      <c r="B12" s="72"/>
      <c r="C12" s="72"/>
      <c r="D12" s="72"/>
    </row>
    <row r="13" spans="1:4" s="1" customFormat="1" x14ac:dyDescent="0.25">
      <c r="A13" s="61" t="s">
        <v>301</v>
      </c>
      <c r="B13" s="72"/>
      <c r="C13" s="72"/>
      <c r="D13" s="72"/>
    </row>
    <row r="14" spans="1:4" x14ac:dyDescent="0.25">
      <c r="A14" s="61" t="s">
        <v>302</v>
      </c>
      <c r="B14" s="72"/>
      <c r="C14" s="72"/>
      <c r="D14" s="72"/>
    </row>
    <row r="15" spans="1:4" ht="15.75" thickBot="1" x14ac:dyDescent="0.3">
      <c r="A15" s="63" t="s">
        <v>303</v>
      </c>
      <c r="B15" s="73"/>
      <c r="C15" s="73"/>
      <c r="D15" s="73"/>
    </row>
    <row r="16" spans="1:4" s="1" customFormat="1" x14ac:dyDescent="0.25">
      <c r="A16" s="61" t="s">
        <v>304</v>
      </c>
      <c r="B16" s="57">
        <f>SUM(B10:B15)</f>
        <v>0</v>
      </c>
      <c r="C16" s="57">
        <f t="shared" ref="C16:D16" si="1">SUM(C10:C15)</f>
        <v>0</v>
      </c>
      <c r="D16" s="57">
        <f t="shared" si="1"/>
        <v>0</v>
      </c>
    </row>
    <row r="17" spans="1:4" s="1" customFormat="1" x14ac:dyDescent="0.25">
      <c r="A17" s="61"/>
      <c r="B17" s="59"/>
      <c r="C17" s="59"/>
      <c r="D17" s="59"/>
    </row>
    <row r="18" spans="1:4" x14ac:dyDescent="0.25">
      <c r="A18" s="61" t="s">
        <v>305</v>
      </c>
      <c r="B18" s="71"/>
      <c r="C18" s="71"/>
      <c r="D18" s="71"/>
    </row>
    <row r="19" spans="1:4" x14ac:dyDescent="0.25">
      <c r="A19" s="61" t="s">
        <v>306</v>
      </c>
      <c r="B19" s="74"/>
      <c r="C19" s="74"/>
      <c r="D19" s="74"/>
    </row>
    <row r="20" spans="1:4" ht="15.75" thickBot="1" x14ac:dyDescent="0.3">
      <c r="A20" s="63" t="s">
        <v>307</v>
      </c>
      <c r="B20" s="75"/>
      <c r="C20" s="75"/>
      <c r="D20" s="75"/>
    </row>
    <row r="21" spans="1:4" x14ac:dyDescent="0.25">
      <c r="A21" s="61" t="s">
        <v>308</v>
      </c>
      <c r="B21" s="57">
        <f>SUM(B18:B20)</f>
        <v>0</v>
      </c>
      <c r="C21" s="57">
        <f t="shared" ref="C21:D21" si="2">SUM(C18:C20)</f>
        <v>0</v>
      </c>
      <c r="D21" s="57">
        <f t="shared" si="2"/>
        <v>0</v>
      </c>
    </row>
    <row r="22" spans="1:4" ht="15.75" thickBot="1" x14ac:dyDescent="0.3">
      <c r="A22" s="63"/>
      <c r="B22" s="60"/>
      <c r="C22" s="60"/>
      <c r="D22" s="60"/>
    </row>
    <row r="23" spans="1:4" x14ac:dyDescent="0.25">
      <c r="A23" s="61" t="s">
        <v>309</v>
      </c>
      <c r="B23" s="57">
        <f>SUM(B16,B21)</f>
        <v>0</v>
      </c>
      <c r="C23" s="57">
        <f t="shared" ref="C23:D23" si="3">SUM(C16,C21)</f>
        <v>0</v>
      </c>
      <c r="D23" s="57">
        <f t="shared" si="3"/>
        <v>0</v>
      </c>
    </row>
    <row r="24" spans="1:4" ht="15.75" thickBot="1" x14ac:dyDescent="0.3">
      <c r="A24" s="63"/>
      <c r="B24" s="60"/>
      <c r="C24" s="60"/>
      <c r="D24" s="60"/>
    </row>
    <row r="25" spans="1:4" ht="15.75" thickBot="1" x14ac:dyDescent="0.3">
      <c r="A25" s="66" t="s">
        <v>310</v>
      </c>
      <c r="B25" s="58">
        <f>SUM(B6-B23)</f>
        <v>0</v>
      </c>
      <c r="C25" s="58">
        <f t="shared" ref="C25:D25" si="4">SUM(C6-C23)</f>
        <v>0</v>
      </c>
      <c r="D25" s="58">
        <f t="shared" si="4"/>
        <v>0</v>
      </c>
    </row>
    <row r="26" spans="1:4" ht="15.75" thickBot="1" x14ac:dyDescent="0.3">
      <c r="A26" s="67" t="s">
        <v>311</v>
      </c>
      <c r="B26" s="56">
        <f>IFERROR(SUM(B6/B23), )</f>
        <v>0</v>
      </c>
      <c r="C26" s="56">
        <f t="shared" ref="C26:D26" si="5">IFERROR(SUM(C6/C23), )</f>
        <v>0</v>
      </c>
      <c r="D26" s="56">
        <f t="shared" si="5"/>
        <v>0</v>
      </c>
    </row>
    <row r="27" spans="1:4" ht="15.75" thickBot="1" x14ac:dyDescent="0.3">
      <c r="A27" s="67" t="s">
        <v>312</v>
      </c>
      <c r="B27" s="56">
        <f>IFERROR(SUM(B23/B5), )</f>
        <v>0</v>
      </c>
      <c r="C27" s="56">
        <f t="shared" ref="C27:D27" si="6">IFERROR(SUM(C23/C5), )</f>
        <v>0</v>
      </c>
      <c r="D27" s="56">
        <f t="shared" si="6"/>
        <v>0</v>
      </c>
    </row>
    <row r="33" spans="22:22" x14ac:dyDescent="0.25">
      <c r="V33" s="1" t="e">
        <f>SUM(#REF!:Financials!A3Student Per VreV32)</f>
        <v>#REF!</v>
      </c>
    </row>
  </sheetData>
  <sheetProtection sheet="1" objects="1" scenarios="1"/>
  <protectedRanges>
    <protectedRange sqref="B3:D5 B10:D15 B18:D20 B2:D2" name="Range1"/>
  </protectedRanges>
  <mergeCells count="2">
    <mergeCell ref="A1:D1"/>
    <mergeCell ref="A8:D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workbookViewId="0">
      <selection activeCell="G20" sqref="G20"/>
    </sheetView>
  </sheetViews>
  <sheetFormatPr defaultColWidth="8.85546875" defaultRowHeight="15.75" x14ac:dyDescent="0.25"/>
  <cols>
    <col min="1" max="1" width="26" style="11" customWidth="1"/>
    <col min="2" max="2" width="12" style="11" customWidth="1"/>
    <col min="3" max="3" width="10.42578125" style="11" customWidth="1"/>
    <col min="4" max="4" width="10.42578125" style="15" customWidth="1"/>
    <col min="5" max="5" width="12.85546875" style="11" customWidth="1"/>
    <col min="6" max="6" width="13.7109375" style="15" customWidth="1"/>
    <col min="7" max="7" width="22" style="11" customWidth="1"/>
    <col min="8" max="8" width="11.28515625" style="11" customWidth="1"/>
    <col min="9" max="11" width="8.85546875" style="11"/>
    <col min="12" max="12" width="11" style="11" customWidth="1"/>
    <col min="13" max="13" width="21.140625" style="11" customWidth="1"/>
    <col min="14" max="14" width="9.7109375" style="11" customWidth="1"/>
    <col min="15" max="17" width="8.85546875" style="11"/>
    <col min="18" max="18" width="9.7109375" style="11" customWidth="1"/>
    <col min="19" max="16384" width="8.85546875" style="11"/>
  </cols>
  <sheetData>
    <row r="1" spans="1:25" ht="24.75" customHeight="1" thickBot="1" x14ac:dyDescent="0.3">
      <c r="A1" s="144" t="s">
        <v>313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5" ht="30" customHeight="1" thickBot="1" x14ac:dyDescent="0.3">
      <c r="A2" s="141" t="str">
        <f>Financials!B2</f>
        <v>Year 1</v>
      </c>
      <c r="B2" s="142"/>
      <c r="C2" s="142"/>
      <c r="D2" s="142"/>
      <c r="E2" s="142"/>
      <c r="F2" s="143"/>
      <c r="G2" s="141" t="str">
        <f>Financials!C2</f>
        <v>Year 2</v>
      </c>
      <c r="H2" s="142"/>
      <c r="I2" s="142"/>
      <c r="J2" s="142"/>
      <c r="K2" s="142"/>
      <c r="L2" s="143"/>
      <c r="M2" s="141" t="str">
        <f>Financials!D2</f>
        <v>Year 3</v>
      </c>
      <c r="N2" s="142"/>
      <c r="O2" s="142"/>
      <c r="P2" s="142"/>
      <c r="Q2" s="142"/>
      <c r="R2" s="143"/>
    </row>
    <row r="3" spans="1:25" ht="14.45" customHeight="1" thickBot="1" x14ac:dyDescent="0.3">
      <c r="A3" s="29" t="s">
        <v>314</v>
      </c>
      <c r="B3" s="29" t="s">
        <v>315</v>
      </c>
      <c r="C3" s="29" t="s">
        <v>316</v>
      </c>
      <c r="D3" s="29" t="s">
        <v>317</v>
      </c>
      <c r="E3" s="29" t="s">
        <v>318</v>
      </c>
      <c r="F3" s="29" t="s">
        <v>319</v>
      </c>
      <c r="G3" s="29" t="s">
        <v>314</v>
      </c>
      <c r="H3" s="29" t="s">
        <v>315</v>
      </c>
      <c r="I3" s="29" t="s">
        <v>316</v>
      </c>
      <c r="J3" s="29" t="s">
        <v>317</v>
      </c>
      <c r="K3" s="29" t="s">
        <v>318</v>
      </c>
      <c r="L3" s="29" t="s">
        <v>319</v>
      </c>
      <c r="M3" s="29" t="s">
        <v>314</v>
      </c>
      <c r="N3" s="29" t="s">
        <v>315</v>
      </c>
      <c r="O3" s="29" t="s">
        <v>316</v>
      </c>
      <c r="P3" s="29" t="s">
        <v>317</v>
      </c>
      <c r="Q3" s="29" t="s">
        <v>318</v>
      </c>
      <c r="R3" s="29" t="s">
        <v>319</v>
      </c>
    </row>
    <row r="4" spans="1:25" ht="16.5" thickBot="1" x14ac:dyDescent="0.3">
      <c r="A4" s="33" t="s">
        <v>320</v>
      </c>
      <c r="B4" s="30"/>
      <c r="C4" s="30"/>
      <c r="D4" s="31"/>
      <c r="E4" s="30"/>
      <c r="F4" s="31"/>
      <c r="G4" s="33" t="s">
        <v>320</v>
      </c>
      <c r="H4" s="30"/>
      <c r="I4" s="30"/>
      <c r="J4" s="31"/>
      <c r="K4" s="30"/>
      <c r="L4" s="31"/>
      <c r="M4" s="33" t="s">
        <v>320</v>
      </c>
      <c r="N4" s="30"/>
      <c r="O4" s="30"/>
      <c r="P4" s="31"/>
      <c r="Q4" s="30"/>
      <c r="R4" s="31"/>
    </row>
    <row r="5" spans="1:25" ht="14.45" customHeight="1" thickBot="1" x14ac:dyDescent="0.3">
      <c r="A5" s="33" t="s">
        <v>321</v>
      </c>
      <c r="B5" s="30"/>
      <c r="C5" s="30"/>
      <c r="D5" s="31"/>
      <c r="E5" s="30"/>
      <c r="F5" s="31"/>
      <c r="G5" s="33" t="s">
        <v>321</v>
      </c>
      <c r="H5" s="30"/>
      <c r="I5" s="30"/>
      <c r="J5" s="31"/>
      <c r="K5" s="30"/>
      <c r="L5" s="31"/>
      <c r="M5" s="33" t="s">
        <v>321</v>
      </c>
      <c r="N5" s="30"/>
      <c r="O5" s="30"/>
      <c r="P5" s="31"/>
      <c r="Q5" s="30"/>
      <c r="R5" s="31"/>
    </row>
    <row r="6" spans="1:25" ht="16.5" thickBot="1" x14ac:dyDescent="0.3">
      <c r="A6" s="33" t="s">
        <v>322</v>
      </c>
      <c r="B6" s="30"/>
      <c r="C6" s="30"/>
      <c r="D6" s="31"/>
      <c r="E6" s="30"/>
      <c r="F6" s="31"/>
      <c r="G6" s="33" t="s">
        <v>322</v>
      </c>
      <c r="H6" s="30"/>
      <c r="I6" s="30"/>
      <c r="J6" s="31"/>
      <c r="K6" s="30"/>
      <c r="L6" s="31"/>
      <c r="M6" s="33" t="s">
        <v>322</v>
      </c>
      <c r="N6" s="30"/>
      <c r="O6" s="30"/>
      <c r="P6" s="31"/>
      <c r="Q6" s="30"/>
      <c r="R6" s="31"/>
    </row>
    <row r="7" spans="1:25" ht="16.5" thickBot="1" x14ac:dyDescent="0.3">
      <c r="A7" s="33" t="s">
        <v>323</v>
      </c>
      <c r="B7" s="30"/>
      <c r="C7" s="30"/>
      <c r="D7" s="31"/>
      <c r="E7" s="30"/>
      <c r="F7" s="31"/>
      <c r="G7" s="33" t="s">
        <v>323</v>
      </c>
      <c r="H7" s="30"/>
      <c r="I7" s="30"/>
      <c r="J7" s="31"/>
      <c r="K7" s="30"/>
      <c r="L7" s="31"/>
      <c r="M7" s="33" t="s">
        <v>323</v>
      </c>
      <c r="N7" s="30"/>
      <c r="O7" s="30"/>
      <c r="P7" s="31"/>
      <c r="Q7" s="30"/>
      <c r="R7" s="31"/>
    </row>
    <row r="8" spans="1:25" ht="16.5" thickBot="1" x14ac:dyDescent="0.3">
      <c r="A8" s="33" t="s">
        <v>324</v>
      </c>
      <c r="B8" s="30"/>
      <c r="C8" s="30"/>
      <c r="D8" s="31"/>
      <c r="E8" s="30"/>
      <c r="F8" s="31"/>
      <c r="G8" s="33" t="s">
        <v>324</v>
      </c>
      <c r="H8" s="30"/>
      <c r="I8" s="30"/>
      <c r="J8" s="31"/>
      <c r="K8" s="30"/>
      <c r="L8" s="31"/>
      <c r="M8" s="33" t="s">
        <v>324</v>
      </c>
      <c r="N8" s="30"/>
      <c r="O8" s="30"/>
      <c r="P8" s="31"/>
      <c r="Q8" s="30"/>
      <c r="R8" s="31"/>
    </row>
    <row r="9" spans="1:25" ht="16.5" thickBot="1" x14ac:dyDescent="0.3">
      <c r="A9" s="33" t="s">
        <v>325</v>
      </c>
      <c r="B9" s="30"/>
      <c r="C9" s="30"/>
      <c r="D9" s="31"/>
      <c r="E9" s="30"/>
      <c r="F9" s="31"/>
      <c r="G9" s="33" t="s">
        <v>325</v>
      </c>
      <c r="H9" s="30"/>
      <c r="I9" s="30"/>
      <c r="J9" s="31"/>
      <c r="K9" s="30"/>
      <c r="L9" s="31"/>
      <c r="M9" s="33" t="s">
        <v>325</v>
      </c>
      <c r="N9" s="30"/>
      <c r="O9" s="30"/>
      <c r="P9" s="31"/>
      <c r="Q9" s="30"/>
      <c r="R9" s="31"/>
    </row>
    <row r="10" spans="1:25" ht="16.5" thickBot="1" x14ac:dyDescent="0.3">
      <c r="A10" s="34" t="s">
        <v>326</v>
      </c>
      <c r="B10" s="35">
        <f>SUM(B4:B8)</f>
        <v>0</v>
      </c>
      <c r="C10" s="35">
        <f t="shared" ref="C10:F10" si="0">SUM(C4:C8)</f>
        <v>0</v>
      </c>
      <c r="D10" s="35">
        <f t="shared" si="0"/>
        <v>0</v>
      </c>
      <c r="E10" s="35">
        <f t="shared" si="0"/>
        <v>0</v>
      </c>
      <c r="F10" s="35">
        <f t="shared" si="0"/>
        <v>0</v>
      </c>
      <c r="G10" s="34" t="s">
        <v>326</v>
      </c>
      <c r="H10" s="35">
        <f>SUM(H4:H8)</f>
        <v>0</v>
      </c>
      <c r="I10" s="35">
        <f t="shared" ref="I10:L10" si="1">SUM(I4:I8)</f>
        <v>0</v>
      </c>
      <c r="J10" s="35">
        <f t="shared" si="1"/>
        <v>0</v>
      </c>
      <c r="K10" s="35">
        <f t="shared" si="1"/>
        <v>0</v>
      </c>
      <c r="L10" s="35">
        <f t="shared" si="1"/>
        <v>0</v>
      </c>
      <c r="M10" s="34" t="s">
        <v>326</v>
      </c>
      <c r="N10" s="35">
        <f>SUM(N4:N8)</f>
        <v>0</v>
      </c>
      <c r="O10" s="35">
        <f t="shared" ref="O10:R10" si="2">SUM(O4:O8)</f>
        <v>0</v>
      </c>
      <c r="P10" s="35">
        <f t="shared" si="2"/>
        <v>0</v>
      </c>
      <c r="Q10" s="35">
        <f t="shared" si="2"/>
        <v>0</v>
      </c>
      <c r="R10" s="35">
        <f t="shared" si="2"/>
        <v>0</v>
      </c>
    </row>
    <row r="11" spans="1:25" ht="16.5" thickBot="1" x14ac:dyDescent="0.3">
      <c r="J11" s="15"/>
      <c r="L11" s="15"/>
      <c r="P11" s="15"/>
      <c r="R11" s="15"/>
    </row>
    <row r="12" spans="1:25" ht="32.25" thickBot="1" x14ac:dyDescent="0.3">
      <c r="B12" s="34" t="s">
        <v>327</v>
      </c>
      <c r="C12" s="29" t="s">
        <v>316</v>
      </c>
      <c r="D12" s="29" t="s">
        <v>317</v>
      </c>
      <c r="E12" s="29" t="s">
        <v>318</v>
      </c>
      <c r="F12" s="29" t="s">
        <v>319</v>
      </c>
      <c r="H12" s="34" t="s">
        <v>327</v>
      </c>
      <c r="I12" s="29" t="s">
        <v>316</v>
      </c>
      <c r="J12" s="29" t="s">
        <v>317</v>
      </c>
      <c r="K12" s="29" t="s">
        <v>318</v>
      </c>
      <c r="L12" s="29" t="s">
        <v>319</v>
      </c>
      <c r="N12" s="34" t="s">
        <v>327</v>
      </c>
      <c r="O12" s="29" t="s">
        <v>316</v>
      </c>
      <c r="P12" s="29" t="s">
        <v>317</v>
      </c>
      <c r="Q12" s="29" t="s">
        <v>318</v>
      </c>
      <c r="R12" s="29" t="s">
        <v>319</v>
      </c>
    </row>
    <row r="13" spans="1:25" ht="16.5" thickBot="1" x14ac:dyDescent="0.3">
      <c r="B13" s="33" t="s">
        <v>328</v>
      </c>
      <c r="C13" s="30"/>
      <c r="D13" s="31"/>
      <c r="E13" s="30"/>
      <c r="F13" s="31"/>
      <c r="H13" s="33" t="s">
        <v>328</v>
      </c>
      <c r="I13" s="30"/>
      <c r="J13" s="31"/>
      <c r="K13" s="30"/>
      <c r="L13" s="31"/>
      <c r="N13" s="33" t="s">
        <v>328</v>
      </c>
      <c r="O13" s="30"/>
      <c r="P13" s="31"/>
      <c r="Q13" s="30"/>
      <c r="R13" s="31"/>
    </row>
    <row r="14" spans="1:25" ht="16.5" thickBot="1" x14ac:dyDescent="0.3">
      <c r="B14" s="33" t="s">
        <v>329</v>
      </c>
      <c r="C14" s="30"/>
      <c r="D14" s="31"/>
      <c r="E14" s="30"/>
      <c r="F14" s="31"/>
      <c r="H14" s="33" t="s">
        <v>329</v>
      </c>
      <c r="I14" s="30"/>
      <c r="J14" s="31"/>
      <c r="K14" s="30"/>
      <c r="L14" s="31"/>
      <c r="N14" s="33" t="s">
        <v>329</v>
      </c>
      <c r="O14" s="30"/>
      <c r="P14" s="31"/>
      <c r="Q14" s="30"/>
      <c r="R14" s="31"/>
    </row>
    <row r="15" spans="1:25" ht="16.5" thickBot="1" x14ac:dyDescent="0.3">
      <c r="B15" s="34" t="s">
        <v>330</v>
      </c>
      <c r="C15" s="35">
        <f>SUM(C13:C14)</f>
        <v>0</v>
      </c>
      <c r="D15" s="35">
        <f t="shared" ref="D15:F15" si="3">SUM(D13:D14)</f>
        <v>0</v>
      </c>
      <c r="E15" s="35">
        <f t="shared" si="3"/>
        <v>0</v>
      </c>
      <c r="F15" s="35">
        <f t="shared" si="3"/>
        <v>0</v>
      </c>
      <c r="H15" s="34" t="s">
        <v>330</v>
      </c>
      <c r="I15" s="35">
        <f>SUM(I13:I14)</f>
        <v>0</v>
      </c>
      <c r="J15" s="35">
        <f t="shared" ref="J15:L15" si="4">SUM(J13:J14)</f>
        <v>0</v>
      </c>
      <c r="K15" s="35">
        <f t="shared" si="4"/>
        <v>0</v>
      </c>
      <c r="L15" s="35">
        <f t="shared" si="4"/>
        <v>0</v>
      </c>
      <c r="N15" s="34" t="s">
        <v>330</v>
      </c>
      <c r="O15" s="35">
        <f>SUM(O13:O14)</f>
        <v>0</v>
      </c>
      <c r="P15" s="35">
        <f t="shared" ref="P15:R15" si="5">SUM(P13:P14)</f>
        <v>0</v>
      </c>
      <c r="Q15" s="35">
        <f t="shared" si="5"/>
        <v>0</v>
      </c>
      <c r="R15" s="35">
        <f t="shared" si="5"/>
        <v>0</v>
      </c>
    </row>
    <row r="16" spans="1:25" ht="16.5" thickBot="1" x14ac:dyDescent="0.3">
      <c r="B16" s="44"/>
      <c r="D16" s="11"/>
      <c r="E16" s="15"/>
      <c r="F16" s="11"/>
      <c r="H16" s="44"/>
      <c r="K16" s="15"/>
      <c r="N16" s="44"/>
      <c r="Q16" s="15"/>
    </row>
    <row r="17" spans="2:18" ht="32.25" thickBot="1" x14ac:dyDescent="0.3">
      <c r="B17" s="34" t="s">
        <v>331</v>
      </c>
      <c r="C17" s="29" t="s">
        <v>316</v>
      </c>
      <c r="D17" s="29" t="s">
        <v>317</v>
      </c>
      <c r="E17" s="29" t="s">
        <v>318</v>
      </c>
      <c r="F17" s="29" t="s">
        <v>319</v>
      </c>
      <c r="H17" s="34" t="s">
        <v>331</v>
      </c>
      <c r="I17" s="29" t="s">
        <v>316</v>
      </c>
      <c r="J17" s="29" t="s">
        <v>317</v>
      </c>
      <c r="K17" s="29" t="s">
        <v>318</v>
      </c>
      <c r="L17" s="29" t="s">
        <v>319</v>
      </c>
      <c r="N17" s="34" t="s">
        <v>331</v>
      </c>
      <c r="O17" s="29" t="s">
        <v>316</v>
      </c>
      <c r="P17" s="29" t="s">
        <v>317</v>
      </c>
      <c r="Q17" s="29" t="s">
        <v>318</v>
      </c>
      <c r="R17" s="29" t="s">
        <v>319</v>
      </c>
    </row>
    <row r="18" spans="2:18" ht="16.5" thickBot="1" x14ac:dyDescent="0.3">
      <c r="B18" s="33" t="s">
        <v>332</v>
      </c>
      <c r="C18" s="30"/>
      <c r="D18" s="31"/>
      <c r="E18" s="30"/>
      <c r="F18" s="31"/>
      <c r="H18" s="33" t="s">
        <v>332</v>
      </c>
      <c r="I18" s="30"/>
      <c r="J18" s="31"/>
      <c r="K18" s="30"/>
      <c r="L18" s="31"/>
      <c r="N18" s="33" t="s">
        <v>332</v>
      </c>
      <c r="O18" s="30"/>
      <c r="P18" s="31"/>
      <c r="Q18" s="30"/>
      <c r="R18" s="31"/>
    </row>
    <row r="19" spans="2:18" ht="16.5" thickBot="1" x14ac:dyDescent="0.3">
      <c r="B19" s="33" t="s">
        <v>333</v>
      </c>
      <c r="C19" s="30"/>
      <c r="D19" s="31"/>
      <c r="E19" s="30"/>
      <c r="F19" s="31"/>
      <c r="H19" s="33" t="s">
        <v>333</v>
      </c>
      <c r="I19" s="30"/>
      <c r="J19" s="31"/>
      <c r="K19" s="30"/>
      <c r="L19" s="31"/>
      <c r="N19" s="33" t="s">
        <v>333</v>
      </c>
      <c r="O19" s="30"/>
      <c r="P19" s="31"/>
      <c r="Q19" s="30"/>
      <c r="R19" s="31"/>
    </row>
    <row r="20" spans="2:18" ht="16.5" thickBot="1" x14ac:dyDescent="0.3">
      <c r="B20" s="33" t="s">
        <v>334</v>
      </c>
      <c r="C20" s="30"/>
      <c r="D20" s="31"/>
      <c r="E20" s="30"/>
      <c r="F20" s="31"/>
      <c r="H20" s="33" t="s">
        <v>334</v>
      </c>
      <c r="I20" s="30"/>
      <c r="J20" s="31"/>
      <c r="K20" s="30"/>
      <c r="L20" s="31"/>
      <c r="N20" s="33" t="s">
        <v>334</v>
      </c>
      <c r="O20" s="30"/>
      <c r="P20" s="31"/>
      <c r="Q20" s="30"/>
      <c r="R20" s="31"/>
    </row>
    <row r="21" spans="2:18" ht="16.5" thickBot="1" x14ac:dyDescent="0.3">
      <c r="B21" s="34" t="s">
        <v>330</v>
      </c>
      <c r="C21" s="35">
        <f>SUM(C18:C20)</f>
        <v>0</v>
      </c>
      <c r="D21" s="110">
        <f>SUM(D18:D20)</f>
        <v>0</v>
      </c>
      <c r="E21" s="35">
        <f>SUM(E18:E20)</f>
        <v>0</v>
      </c>
      <c r="F21" s="110" t="s">
        <v>335</v>
      </c>
      <c r="H21" s="34" t="s">
        <v>330</v>
      </c>
      <c r="I21" s="35">
        <f>SUM(I18:I20)</f>
        <v>0</v>
      </c>
      <c r="J21" s="35">
        <f t="shared" ref="J21:L21" si="6">SUM(J18:J20)</f>
        <v>0</v>
      </c>
      <c r="K21" s="35">
        <f t="shared" si="6"/>
        <v>0</v>
      </c>
      <c r="L21" s="35">
        <f t="shared" si="6"/>
        <v>0</v>
      </c>
      <c r="N21" s="34" t="s">
        <v>330</v>
      </c>
      <c r="O21" s="35">
        <f>SUM(O18:O20)</f>
        <v>0</v>
      </c>
      <c r="P21" s="35">
        <f t="shared" ref="P21:R21" si="7">SUM(P18:P20)</f>
        <v>0</v>
      </c>
      <c r="Q21" s="35">
        <f t="shared" si="7"/>
        <v>0</v>
      </c>
      <c r="R21" s="35">
        <f t="shared" si="7"/>
        <v>0</v>
      </c>
    </row>
    <row r="22" spans="2:18" ht="16.5" thickBot="1" x14ac:dyDescent="0.3">
      <c r="B22" s="44"/>
      <c r="D22" s="11"/>
      <c r="E22" s="15"/>
      <c r="F22" s="11"/>
      <c r="H22" s="44"/>
      <c r="K22" s="15"/>
      <c r="N22" s="44"/>
      <c r="Q22" s="15"/>
    </row>
    <row r="23" spans="2:18" ht="32.25" thickBot="1" x14ac:dyDescent="0.3">
      <c r="B23" s="34" t="s">
        <v>336</v>
      </c>
      <c r="C23" s="29" t="s">
        <v>316</v>
      </c>
      <c r="D23" s="29" t="s">
        <v>317</v>
      </c>
      <c r="E23" s="29" t="s">
        <v>318</v>
      </c>
      <c r="F23" s="29" t="s">
        <v>319</v>
      </c>
      <c r="H23" s="34" t="s">
        <v>336</v>
      </c>
      <c r="I23" s="29" t="s">
        <v>316</v>
      </c>
      <c r="J23" s="29" t="s">
        <v>317</v>
      </c>
      <c r="K23" s="29" t="s">
        <v>318</v>
      </c>
      <c r="L23" s="29" t="s">
        <v>319</v>
      </c>
      <c r="N23" s="34" t="s">
        <v>336</v>
      </c>
      <c r="O23" s="29" t="s">
        <v>316</v>
      </c>
      <c r="P23" s="29" t="s">
        <v>317</v>
      </c>
      <c r="Q23" s="29" t="s">
        <v>318</v>
      </c>
      <c r="R23" s="29" t="s">
        <v>319</v>
      </c>
    </row>
    <row r="24" spans="2:18" ht="16.5" thickBot="1" x14ac:dyDescent="0.3">
      <c r="B24" s="33" t="s">
        <v>337</v>
      </c>
      <c r="C24" s="30"/>
      <c r="D24" s="31"/>
      <c r="E24" s="30"/>
      <c r="F24" s="31"/>
      <c r="H24" s="33" t="s">
        <v>337</v>
      </c>
      <c r="I24" s="30"/>
      <c r="J24" s="31"/>
      <c r="K24" s="30"/>
      <c r="L24" s="31"/>
      <c r="N24" s="33" t="s">
        <v>337</v>
      </c>
      <c r="O24" s="30"/>
      <c r="P24" s="31"/>
      <c r="Q24" s="30"/>
      <c r="R24" s="31"/>
    </row>
    <row r="25" spans="2:18" ht="16.5" thickBot="1" x14ac:dyDescent="0.3">
      <c r="B25" s="33" t="s">
        <v>338</v>
      </c>
      <c r="C25" s="30"/>
      <c r="D25" s="31"/>
      <c r="E25" s="30"/>
      <c r="F25" s="31"/>
      <c r="H25" s="33" t="s">
        <v>338</v>
      </c>
      <c r="I25" s="30"/>
      <c r="J25" s="31"/>
      <c r="K25" s="30"/>
      <c r="L25" s="31"/>
      <c r="N25" s="33" t="s">
        <v>338</v>
      </c>
      <c r="O25" s="30"/>
      <c r="P25" s="31"/>
      <c r="Q25" s="30"/>
      <c r="R25" s="31"/>
    </row>
    <row r="26" spans="2:18" ht="16.5" thickBot="1" x14ac:dyDescent="0.3">
      <c r="B26" s="33" t="s">
        <v>339</v>
      </c>
      <c r="C26" s="30"/>
      <c r="D26" s="31"/>
      <c r="E26" s="30"/>
      <c r="F26" s="31"/>
      <c r="H26" s="33" t="s">
        <v>339</v>
      </c>
      <c r="I26" s="30"/>
      <c r="J26" s="31"/>
      <c r="K26" s="30"/>
      <c r="L26" s="31"/>
      <c r="N26" s="33" t="s">
        <v>339</v>
      </c>
      <c r="O26" s="30"/>
      <c r="P26" s="31"/>
      <c r="Q26" s="30"/>
      <c r="R26" s="31"/>
    </row>
    <row r="27" spans="2:18" ht="16.5" thickBot="1" x14ac:dyDescent="0.3">
      <c r="B27" s="33" t="s">
        <v>340</v>
      </c>
      <c r="C27" s="30"/>
      <c r="D27" s="31"/>
      <c r="E27" s="30"/>
      <c r="F27" s="31"/>
      <c r="H27" s="33" t="s">
        <v>340</v>
      </c>
      <c r="I27" s="30"/>
      <c r="J27" s="31"/>
      <c r="K27" s="30"/>
      <c r="L27" s="31"/>
      <c r="N27" s="33" t="s">
        <v>340</v>
      </c>
      <c r="O27" s="30"/>
      <c r="P27" s="31"/>
      <c r="Q27" s="30"/>
      <c r="R27" s="31"/>
    </row>
    <row r="28" spans="2:18" ht="16.5" thickBot="1" x14ac:dyDescent="0.3">
      <c r="B28" s="34" t="s">
        <v>330</v>
      </c>
      <c r="C28" s="35">
        <f>SUM(C24:C27)</f>
        <v>0</v>
      </c>
      <c r="D28" s="35">
        <f t="shared" ref="D28:F28" si="8">SUM(D24:D27)</f>
        <v>0</v>
      </c>
      <c r="E28" s="35">
        <f t="shared" si="8"/>
        <v>0</v>
      </c>
      <c r="F28" s="35">
        <f t="shared" si="8"/>
        <v>0</v>
      </c>
      <c r="H28" s="34" t="s">
        <v>330</v>
      </c>
      <c r="I28" s="35">
        <f>SUM(I24:I27)</f>
        <v>0</v>
      </c>
      <c r="J28" s="35">
        <f t="shared" ref="J28:L28" si="9">SUM(J24:J27)</f>
        <v>0</v>
      </c>
      <c r="K28" s="35">
        <f t="shared" si="9"/>
        <v>0</v>
      </c>
      <c r="L28" s="35">
        <f t="shared" si="9"/>
        <v>0</v>
      </c>
      <c r="N28" s="34" t="s">
        <v>330</v>
      </c>
      <c r="O28" s="35">
        <f>SUM(O24:O27)</f>
        <v>0</v>
      </c>
      <c r="P28" s="35">
        <f t="shared" ref="P28:R28" si="10">SUM(P24:P27)</f>
        <v>0</v>
      </c>
      <c r="Q28" s="35">
        <f t="shared" si="10"/>
        <v>0</v>
      </c>
      <c r="R28" s="35">
        <f t="shared" si="10"/>
        <v>0</v>
      </c>
    </row>
  </sheetData>
  <sheetProtection sheet="1" objects="1" scenarios="1"/>
  <protectedRanges>
    <protectedRange sqref="B4:F9 C13:F14 C18:F20 C24:F27 H4:L9 I13:L14 I18:L20 I24:L27 N4:R9 O13:R14 O18:R20 O24:R27" name="Range1"/>
  </protectedRanges>
  <mergeCells count="4">
    <mergeCell ref="A2:F2"/>
    <mergeCell ref="A1:Y1"/>
    <mergeCell ref="G2:L2"/>
    <mergeCell ref="M2:R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workbookViewId="0">
      <selection sqref="A1:I1"/>
    </sheetView>
  </sheetViews>
  <sheetFormatPr defaultColWidth="9.140625" defaultRowHeight="15.75" x14ac:dyDescent="0.25"/>
  <cols>
    <col min="1" max="7" width="14.5703125" style="11" customWidth="1"/>
    <col min="8" max="8" width="14.5703125" style="16" customWidth="1"/>
    <col min="9" max="9" width="14.5703125" style="11" customWidth="1"/>
    <col min="10" max="16384" width="9.140625" style="11"/>
  </cols>
  <sheetData>
    <row r="1" spans="1:9" ht="22.9" customHeight="1" thickBot="1" x14ac:dyDescent="0.3">
      <c r="A1" s="149" t="s">
        <v>341</v>
      </c>
      <c r="B1" s="149"/>
      <c r="C1" s="149"/>
      <c r="D1" s="149"/>
      <c r="E1" s="149"/>
      <c r="F1" s="149"/>
      <c r="G1" s="149"/>
      <c r="H1" s="149"/>
      <c r="I1" s="149"/>
    </row>
    <row r="2" spans="1:9" ht="31.5" x14ac:dyDescent="0.25">
      <c r="A2" s="81" t="s">
        <v>274</v>
      </c>
      <c r="B2" s="81" t="s">
        <v>342</v>
      </c>
      <c r="C2" s="81" t="s">
        <v>343</v>
      </c>
      <c r="D2" s="82" t="s">
        <v>344</v>
      </c>
      <c r="E2" s="82" t="s">
        <v>345</v>
      </c>
      <c r="F2" s="82" t="s">
        <v>346</v>
      </c>
      <c r="G2" s="82" t="s">
        <v>347</v>
      </c>
      <c r="H2" s="83" t="s">
        <v>348</v>
      </c>
      <c r="I2" s="81" t="s">
        <v>349</v>
      </c>
    </row>
    <row r="3" spans="1:9" ht="16.5" thickBot="1" x14ac:dyDescent="0.3">
      <c r="A3" s="146" t="str">
        <f>'Outcomes Mapping'!A2</f>
        <v>Course Number</v>
      </c>
      <c r="B3" s="95" t="str">
        <f>Financials!$B$2</f>
        <v>Year 1</v>
      </c>
      <c r="C3" s="84"/>
      <c r="D3" s="95">
        <f>DFWI!$E$3</f>
        <v>0</v>
      </c>
      <c r="E3" s="84"/>
      <c r="F3" s="84"/>
      <c r="G3" s="84"/>
      <c r="H3" s="85"/>
      <c r="I3" s="86" t="str">
        <f>IFERROR(SUM(F3:H3)/C3, "")</f>
        <v/>
      </c>
    </row>
    <row r="4" spans="1:9" ht="16.5" thickBot="1" x14ac:dyDescent="0.3">
      <c r="A4" s="147"/>
      <c r="B4" s="20" t="str">
        <f>Financials!$C$2</f>
        <v>Year 2</v>
      </c>
      <c r="C4" s="24"/>
      <c r="D4" s="20">
        <f>DFWI!$E$3</f>
        <v>0</v>
      </c>
      <c r="E4" s="24"/>
      <c r="F4" s="24"/>
      <c r="G4" s="24"/>
      <c r="H4" s="38" t="s">
        <v>17</v>
      </c>
      <c r="I4" s="87" t="str">
        <f t="shared" ref="I4:I22" si="0">IFERROR(SUM(F4:H4)/C4, "")</f>
        <v/>
      </c>
    </row>
    <row r="5" spans="1:9" x14ac:dyDescent="0.25">
      <c r="A5" s="148"/>
      <c r="B5" s="77" t="str">
        <f>Financials!$D$2</f>
        <v>Year 3</v>
      </c>
      <c r="C5" s="78"/>
      <c r="D5" s="77">
        <f>DFWI!$E$3</f>
        <v>0</v>
      </c>
      <c r="E5" s="78"/>
      <c r="F5" s="78"/>
      <c r="G5" s="78"/>
      <c r="H5" s="89" t="s">
        <v>17</v>
      </c>
      <c r="I5" s="90" t="str">
        <f t="shared" si="0"/>
        <v/>
      </c>
    </row>
    <row r="6" spans="1:9" ht="16.5" thickBot="1" x14ac:dyDescent="0.3">
      <c r="A6" s="147" t="str">
        <f>'Outcomes Mapping'!A12</f>
        <v>Course Number</v>
      </c>
      <c r="B6" s="95" t="str">
        <f>$B$3</f>
        <v>Year 1</v>
      </c>
      <c r="C6" s="80"/>
      <c r="D6" s="95">
        <f>DFWI!$E$3</f>
        <v>0</v>
      </c>
      <c r="E6" s="80"/>
      <c r="F6" s="80"/>
      <c r="G6" s="80"/>
      <c r="H6" s="85" t="s">
        <v>17</v>
      </c>
      <c r="I6" s="86" t="str">
        <f t="shared" si="0"/>
        <v/>
      </c>
    </row>
    <row r="7" spans="1:9" ht="16.5" thickBot="1" x14ac:dyDescent="0.3">
      <c r="A7" s="147"/>
      <c r="B7" s="20" t="str">
        <f>$B$4</f>
        <v>Year 2</v>
      </c>
      <c r="C7" s="24"/>
      <c r="D7" s="20">
        <f>DFWI!$E$3</f>
        <v>0</v>
      </c>
      <c r="E7" s="24"/>
      <c r="F7" s="24"/>
      <c r="G7" s="24"/>
      <c r="H7" s="38" t="s">
        <v>17</v>
      </c>
      <c r="I7" s="87" t="str">
        <f t="shared" si="0"/>
        <v/>
      </c>
    </row>
    <row r="8" spans="1:9" x14ac:dyDescent="0.25">
      <c r="A8" s="148"/>
      <c r="B8" s="77" t="str">
        <f>$B$5</f>
        <v>Year 3</v>
      </c>
      <c r="C8" s="78"/>
      <c r="D8" s="77">
        <f>DFWI!$E$3</f>
        <v>0</v>
      </c>
      <c r="E8" s="78"/>
      <c r="F8" s="78"/>
      <c r="G8" s="78"/>
      <c r="H8" s="89" t="s">
        <v>17</v>
      </c>
      <c r="I8" s="90" t="str">
        <f t="shared" si="0"/>
        <v/>
      </c>
    </row>
    <row r="9" spans="1:9" ht="16.5" thickBot="1" x14ac:dyDescent="0.3">
      <c r="A9" s="146" t="str">
        <f>'Outcomes Mapping'!A22</f>
        <v>Course Number</v>
      </c>
      <c r="B9" s="95" t="str">
        <f t="shared" ref="B9" si="1">$B$3</f>
        <v>Year 1</v>
      </c>
      <c r="C9" s="80"/>
      <c r="D9" s="95">
        <f>DFWI!$E$3</f>
        <v>0</v>
      </c>
      <c r="E9" s="80"/>
      <c r="F9" s="80"/>
      <c r="G9" s="80"/>
      <c r="H9" s="85" t="s">
        <v>17</v>
      </c>
      <c r="I9" s="86" t="str">
        <f t="shared" si="0"/>
        <v/>
      </c>
    </row>
    <row r="10" spans="1:9" ht="16.5" thickBot="1" x14ac:dyDescent="0.3">
      <c r="A10" s="147"/>
      <c r="B10" s="20" t="str">
        <f t="shared" ref="B10" si="2">$B$4</f>
        <v>Year 2</v>
      </c>
      <c r="C10" s="24"/>
      <c r="D10" s="20">
        <f>DFWI!$E$3</f>
        <v>0</v>
      </c>
      <c r="E10" s="24"/>
      <c r="F10" s="24"/>
      <c r="G10" s="24"/>
      <c r="H10" s="38" t="s">
        <v>17</v>
      </c>
      <c r="I10" s="87" t="str">
        <f t="shared" si="0"/>
        <v/>
      </c>
    </row>
    <row r="11" spans="1:9" x14ac:dyDescent="0.25">
      <c r="A11" s="148"/>
      <c r="B11" s="77" t="str">
        <f t="shared" ref="B11" si="3">$B$5</f>
        <v>Year 3</v>
      </c>
      <c r="C11" s="78"/>
      <c r="D11" s="77">
        <f>DFWI!$E$3</f>
        <v>0</v>
      </c>
      <c r="E11" s="78"/>
      <c r="F11" s="78"/>
      <c r="G11" s="78"/>
      <c r="H11" s="89" t="s">
        <v>17</v>
      </c>
      <c r="I11" s="90" t="str">
        <f t="shared" si="0"/>
        <v/>
      </c>
    </row>
    <row r="12" spans="1:9" ht="16.5" thickBot="1" x14ac:dyDescent="0.3">
      <c r="A12" s="146" t="str">
        <f>'Outcomes Mapping'!A32</f>
        <v>Course Number</v>
      </c>
      <c r="B12" s="95" t="str">
        <f t="shared" ref="B12" si="4">$B$3</f>
        <v>Year 1</v>
      </c>
      <c r="C12" s="80"/>
      <c r="D12" s="95">
        <f>DFWI!$E$3</f>
        <v>0</v>
      </c>
      <c r="E12" s="80"/>
      <c r="F12" s="80"/>
      <c r="G12" s="80"/>
      <c r="H12" s="85" t="s">
        <v>17</v>
      </c>
      <c r="I12" s="86" t="str">
        <f t="shared" si="0"/>
        <v/>
      </c>
    </row>
    <row r="13" spans="1:9" ht="16.5" thickBot="1" x14ac:dyDescent="0.3">
      <c r="A13" s="147"/>
      <c r="B13" s="20" t="str">
        <f t="shared" ref="B13" si="5">$B$4</f>
        <v>Year 2</v>
      </c>
      <c r="C13" s="24"/>
      <c r="D13" s="20">
        <f>DFWI!$E$3</f>
        <v>0</v>
      </c>
      <c r="E13" s="24"/>
      <c r="F13" s="24"/>
      <c r="G13" s="24"/>
      <c r="H13" s="38" t="s">
        <v>17</v>
      </c>
      <c r="I13" s="87" t="str">
        <f t="shared" si="0"/>
        <v/>
      </c>
    </row>
    <row r="14" spans="1:9" x14ac:dyDescent="0.25">
      <c r="A14" s="148"/>
      <c r="B14" s="77" t="str">
        <f t="shared" ref="B14" si="6">$B$5</f>
        <v>Year 3</v>
      </c>
      <c r="C14" s="78"/>
      <c r="D14" s="77">
        <f>DFWI!$E$3</f>
        <v>0</v>
      </c>
      <c r="E14" s="78"/>
      <c r="F14" s="78"/>
      <c r="G14" s="78"/>
      <c r="H14" s="89" t="s">
        <v>17</v>
      </c>
      <c r="I14" s="90" t="str">
        <f t="shared" si="0"/>
        <v/>
      </c>
    </row>
    <row r="15" spans="1:9" ht="16.5" thickBot="1" x14ac:dyDescent="0.3">
      <c r="A15" s="146" t="str">
        <f>'Outcomes Mapping'!A42</f>
        <v>Course Number</v>
      </c>
      <c r="B15" s="95" t="str">
        <f t="shared" ref="B15" si="7">$B$3</f>
        <v>Year 1</v>
      </c>
      <c r="C15" s="80"/>
      <c r="D15" s="95">
        <f>DFWI!$E$3</f>
        <v>0</v>
      </c>
      <c r="E15" s="80"/>
      <c r="F15" s="80"/>
      <c r="G15" s="80"/>
      <c r="H15" s="85" t="s">
        <v>17</v>
      </c>
      <c r="I15" s="86" t="str">
        <f t="shared" si="0"/>
        <v/>
      </c>
    </row>
    <row r="16" spans="1:9" ht="16.5" thickBot="1" x14ac:dyDescent="0.3">
      <c r="A16" s="147"/>
      <c r="B16" s="20" t="str">
        <f t="shared" ref="B16" si="8">$B$4</f>
        <v>Year 2</v>
      </c>
      <c r="C16" s="24"/>
      <c r="D16" s="20">
        <f>DFWI!$E$3</f>
        <v>0</v>
      </c>
      <c r="E16" s="24"/>
      <c r="F16" s="24"/>
      <c r="G16" s="24"/>
      <c r="H16" s="38" t="s">
        <v>17</v>
      </c>
      <c r="I16" s="87" t="str">
        <f t="shared" si="0"/>
        <v/>
      </c>
    </row>
    <row r="17" spans="1:9" x14ac:dyDescent="0.25">
      <c r="A17" s="148"/>
      <c r="B17" s="77" t="str">
        <f t="shared" ref="B17" si="9">$B$5</f>
        <v>Year 3</v>
      </c>
      <c r="C17" s="78"/>
      <c r="D17" s="77">
        <f>DFWI!$E$3</f>
        <v>0</v>
      </c>
      <c r="E17" s="78"/>
      <c r="F17" s="78"/>
      <c r="G17" s="78"/>
      <c r="H17" s="89" t="s">
        <v>17</v>
      </c>
      <c r="I17" s="90" t="str">
        <f t="shared" si="0"/>
        <v/>
      </c>
    </row>
    <row r="18" spans="1:9" ht="16.5" thickBot="1" x14ac:dyDescent="0.3">
      <c r="A18" s="146" t="str">
        <f>'Outcomes Mapping'!A52</f>
        <v>Course Number</v>
      </c>
      <c r="B18" s="95" t="str">
        <f>$B$3</f>
        <v>Year 1</v>
      </c>
      <c r="C18" s="80"/>
      <c r="D18" s="95">
        <f>DFWI!$E$3</f>
        <v>0</v>
      </c>
      <c r="E18" s="80"/>
      <c r="F18" s="80"/>
      <c r="G18" s="80"/>
      <c r="H18" s="85" t="s">
        <v>17</v>
      </c>
      <c r="I18" s="86" t="str">
        <f t="shared" si="0"/>
        <v/>
      </c>
    </row>
    <row r="19" spans="1:9" ht="16.5" thickBot="1" x14ac:dyDescent="0.3">
      <c r="A19" s="147"/>
      <c r="B19" s="20" t="str">
        <f t="shared" ref="B19" si="10">$B$4</f>
        <v>Year 2</v>
      </c>
      <c r="C19" s="24"/>
      <c r="D19" s="20">
        <f>DFWI!$E$3</f>
        <v>0</v>
      </c>
      <c r="E19" s="24"/>
      <c r="F19" s="24"/>
      <c r="G19" s="24"/>
      <c r="H19" s="38" t="s">
        <v>17</v>
      </c>
      <c r="I19" s="87" t="str">
        <f t="shared" si="0"/>
        <v/>
      </c>
    </row>
    <row r="20" spans="1:9" x14ac:dyDescent="0.25">
      <c r="A20" s="148"/>
      <c r="B20" s="77" t="str">
        <f>$B$5</f>
        <v>Year 3</v>
      </c>
      <c r="C20" s="78"/>
      <c r="D20" s="77">
        <f>DFWI!$E$3</f>
        <v>0</v>
      </c>
      <c r="E20" s="78"/>
      <c r="F20" s="78"/>
      <c r="G20" s="78"/>
      <c r="H20" s="89" t="s">
        <v>17</v>
      </c>
      <c r="I20" s="90" t="str">
        <f t="shared" si="0"/>
        <v/>
      </c>
    </row>
    <row r="21" spans="1:9" ht="16.5" thickBot="1" x14ac:dyDescent="0.3">
      <c r="A21" s="146" t="str">
        <f>'Outcomes Mapping'!A62</f>
        <v>Course Number</v>
      </c>
      <c r="B21" s="95" t="str">
        <f t="shared" ref="B21" si="11">$B$3</f>
        <v>Year 1</v>
      </c>
      <c r="C21" s="80"/>
      <c r="D21" s="95">
        <f>DFWI!$E$3</f>
        <v>0</v>
      </c>
      <c r="E21" s="80"/>
      <c r="F21" s="80"/>
      <c r="G21" s="80"/>
      <c r="H21" s="85" t="s">
        <v>17</v>
      </c>
      <c r="I21" s="86" t="str">
        <f t="shared" si="0"/>
        <v/>
      </c>
    </row>
    <row r="22" spans="1:9" ht="16.5" thickBot="1" x14ac:dyDescent="0.3">
      <c r="A22" s="147"/>
      <c r="B22" s="20" t="str">
        <f t="shared" ref="B22" si="12">$B$4</f>
        <v>Year 2</v>
      </c>
      <c r="C22" s="24"/>
      <c r="D22" s="20">
        <f>DFWI!$E$3</f>
        <v>0</v>
      </c>
      <c r="E22" s="24"/>
      <c r="F22" s="24"/>
      <c r="G22" s="24"/>
      <c r="H22" s="38" t="s">
        <v>17</v>
      </c>
      <c r="I22" s="87" t="str">
        <f t="shared" si="0"/>
        <v/>
      </c>
    </row>
    <row r="23" spans="1:9" x14ac:dyDescent="0.25">
      <c r="A23" s="148"/>
      <c r="B23" s="77" t="str">
        <f t="shared" ref="B23" si="13">$B$5</f>
        <v>Year 3</v>
      </c>
      <c r="C23" s="78"/>
      <c r="D23" s="77">
        <f>DFWI!$E$3</f>
        <v>0</v>
      </c>
      <c r="E23" s="78"/>
      <c r="F23" s="78"/>
      <c r="G23" s="78"/>
      <c r="H23" s="89" t="s">
        <v>17</v>
      </c>
      <c r="I23" s="90" t="str">
        <f t="shared" ref="I23:I56" si="14">IFERROR(SUM(F23:H23)/C23, "")</f>
        <v/>
      </c>
    </row>
    <row r="24" spans="1:9" ht="16.5" thickBot="1" x14ac:dyDescent="0.3">
      <c r="A24" s="146" t="str">
        <f>'Outcomes Mapping'!A72</f>
        <v>Course Number</v>
      </c>
      <c r="B24" s="95" t="str">
        <f t="shared" ref="B24" si="15">$B$3</f>
        <v>Year 1</v>
      </c>
      <c r="C24" s="80"/>
      <c r="D24" s="95">
        <f>DFWI!$E$3</f>
        <v>0</v>
      </c>
      <c r="E24" s="80"/>
      <c r="F24" s="80"/>
      <c r="G24" s="80"/>
      <c r="H24" s="85" t="s">
        <v>17</v>
      </c>
      <c r="I24" s="86" t="str">
        <f t="shared" si="14"/>
        <v/>
      </c>
    </row>
    <row r="25" spans="1:9" ht="16.5" thickBot="1" x14ac:dyDescent="0.3">
      <c r="A25" s="147"/>
      <c r="B25" s="20" t="str">
        <f t="shared" ref="B25" si="16">$B$4</f>
        <v>Year 2</v>
      </c>
      <c r="C25" s="24"/>
      <c r="D25" s="20">
        <f>DFWI!$E$3</f>
        <v>0</v>
      </c>
      <c r="E25" s="24"/>
      <c r="F25" s="24"/>
      <c r="G25" s="24"/>
      <c r="H25" s="38" t="s">
        <v>17</v>
      </c>
      <c r="I25" s="87" t="str">
        <f t="shared" si="14"/>
        <v/>
      </c>
    </row>
    <row r="26" spans="1:9" x14ac:dyDescent="0.25">
      <c r="A26" s="148"/>
      <c r="B26" s="77" t="str">
        <f t="shared" ref="B26" si="17">$B$5</f>
        <v>Year 3</v>
      </c>
      <c r="C26" s="78"/>
      <c r="D26" s="77">
        <f>DFWI!$E$3</f>
        <v>0</v>
      </c>
      <c r="E26" s="78"/>
      <c r="F26" s="78"/>
      <c r="G26" s="78"/>
      <c r="H26" s="89" t="s">
        <v>17</v>
      </c>
      <c r="I26" s="90" t="str">
        <f t="shared" si="14"/>
        <v/>
      </c>
    </row>
    <row r="27" spans="1:9" ht="16.5" thickBot="1" x14ac:dyDescent="0.3">
      <c r="A27" s="146" t="str">
        <f>'Outcomes Mapping'!A82</f>
        <v>Course Number</v>
      </c>
      <c r="B27" s="95" t="str">
        <f t="shared" ref="B27" si="18">$B$3</f>
        <v>Year 1</v>
      </c>
      <c r="C27" s="80"/>
      <c r="D27" s="95">
        <f>DFWI!$E$3</f>
        <v>0</v>
      </c>
      <c r="E27" s="80"/>
      <c r="F27" s="80"/>
      <c r="G27" s="80"/>
      <c r="H27" s="85" t="s">
        <v>17</v>
      </c>
      <c r="I27" s="86" t="str">
        <f t="shared" si="14"/>
        <v/>
      </c>
    </row>
    <row r="28" spans="1:9" ht="16.5" thickBot="1" x14ac:dyDescent="0.3">
      <c r="A28" s="147"/>
      <c r="B28" s="20" t="str">
        <f t="shared" ref="B28" si="19">$B$4</f>
        <v>Year 2</v>
      </c>
      <c r="C28" s="24"/>
      <c r="D28" s="20">
        <f>DFWI!$E$3</f>
        <v>0</v>
      </c>
      <c r="E28" s="24"/>
      <c r="F28" s="24"/>
      <c r="G28" s="24"/>
      <c r="H28" s="38" t="s">
        <v>17</v>
      </c>
      <c r="I28" s="87" t="str">
        <f t="shared" si="14"/>
        <v/>
      </c>
    </row>
    <row r="29" spans="1:9" x14ac:dyDescent="0.25">
      <c r="A29" s="148"/>
      <c r="B29" s="77" t="str">
        <f t="shared" ref="B29" si="20">$B$5</f>
        <v>Year 3</v>
      </c>
      <c r="C29" s="78"/>
      <c r="D29" s="77">
        <f>DFWI!$E$3</f>
        <v>0</v>
      </c>
      <c r="E29" s="78"/>
      <c r="F29" s="78"/>
      <c r="G29" s="78"/>
      <c r="H29" s="89" t="s">
        <v>17</v>
      </c>
      <c r="I29" s="90" t="str">
        <f t="shared" si="14"/>
        <v/>
      </c>
    </row>
    <row r="30" spans="1:9" ht="16.5" thickBot="1" x14ac:dyDescent="0.3">
      <c r="A30" s="146" t="str">
        <f>'Outcomes Mapping'!A92</f>
        <v>Course Number</v>
      </c>
      <c r="B30" s="95" t="str">
        <f t="shared" ref="B30" si="21">$B$3</f>
        <v>Year 1</v>
      </c>
      <c r="C30" s="80"/>
      <c r="D30" s="95">
        <f>DFWI!$E$3</f>
        <v>0</v>
      </c>
      <c r="E30" s="80"/>
      <c r="F30" s="80"/>
      <c r="G30" s="80"/>
      <c r="H30" s="85" t="s">
        <v>17</v>
      </c>
      <c r="I30" s="86" t="str">
        <f t="shared" si="14"/>
        <v/>
      </c>
    </row>
    <row r="31" spans="1:9" ht="16.5" thickBot="1" x14ac:dyDescent="0.3">
      <c r="A31" s="147"/>
      <c r="B31" s="20" t="str">
        <f t="shared" ref="B31" si="22">$B$4</f>
        <v>Year 2</v>
      </c>
      <c r="C31" s="24"/>
      <c r="D31" s="20">
        <f>DFWI!$E$3</f>
        <v>0</v>
      </c>
      <c r="E31" s="24"/>
      <c r="F31" s="24"/>
      <c r="G31" s="24"/>
      <c r="H31" s="38" t="s">
        <v>17</v>
      </c>
      <c r="I31" s="87" t="str">
        <f t="shared" si="14"/>
        <v/>
      </c>
    </row>
    <row r="32" spans="1:9" x14ac:dyDescent="0.25">
      <c r="A32" s="148"/>
      <c r="B32" s="77" t="str">
        <f t="shared" ref="B32" si="23">$B$5</f>
        <v>Year 3</v>
      </c>
      <c r="C32" s="78"/>
      <c r="D32" s="77">
        <f>DFWI!$E$3</f>
        <v>0</v>
      </c>
      <c r="E32" s="78"/>
      <c r="F32" s="78"/>
      <c r="G32" s="78"/>
      <c r="H32" s="89" t="s">
        <v>17</v>
      </c>
      <c r="I32" s="90" t="str">
        <f t="shared" si="14"/>
        <v/>
      </c>
    </row>
    <row r="33" spans="1:9" ht="16.5" thickBot="1" x14ac:dyDescent="0.3">
      <c r="A33" s="146" t="str">
        <f>'Outcomes Mapping'!A102</f>
        <v>Course Number</v>
      </c>
      <c r="B33" s="95" t="str">
        <f t="shared" ref="B33" si="24">$B$3</f>
        <v>Year 1</v>
      </c>
      <c r="C33" s="80"/>
      <c r="D33" s="95">
        <f>DFWI!$E$3</f>
        <v>0</v>
      </c>
      <c r="E33" s="80"/>
      <c r="F33" s="80"/>
      <c r="G33" s="80"/>
      <c r="H33" s="85" t="s">
        <v>17</v>
      </c>
      <c r="I33" s="86" t="str">
        <f t="shared" si="14"/>
        <v/>
      </c>
    </row>
    <row r="34" spans="1:9" ht="16.5" thickBot="1" x14ac:dyDescent="0.3">
      <c r="A34" s="147"/>
      <c r="B34" s="20" t="str">
        <f t="shared" ref="B34" si="25">$B$4</f>
        <v>Year 2</v>
      </c>
      <c r="C34" s="24"/>
      <c r="D34" s="20">
        <f>DFWI!$E$3</f>
        <v>0</v>
      </c>
      <c r="E34" s="24"/>
      <c r="F34" s="24"/>
      <c r="G34" s="24"/>
      <c r="H34" s="38" t="s">
        <v>17</v>
      </c>
      <c r="I34" s="87" t="str">
        <f>IFERROR(SUM(F34:H34)/C34, "")</f>
        <v/>
      </c>
    </row>
    <row r="35" spans="1:9" x14ac:dyDescent="0.25">
      <c r="A35" s="148"/>
      <c r="B35" s="77" t="str">
        <f t="shared" ref="B35" si="26">$B$5</f>
        <v>Year 3</v>
      </c>
      <c r="C35" s="78"/>
      <c r="D35" s="77">
        <f>DFWI!$E$3</f>
        <v>0</v>
      </c>
      <c r="E35" s="78"/>
      <c r="F35" s="78"/>
      <c r="G35" s="78"/>
      <c r="H35" s="89" t="s">
        <v>17</v>
      </c>
      <c r="I35" s="90" t="str">
        <f t="shared" si="14"/>
        <v/>
      </c>
    </row>
    <row r="36" spans="1:9" ht="16.5" thickBot="1" x14ac:dyDescent="0.3">
      <c r="A36" s="146" t="str">
        <f>'Outcomes Mapping'!A112</f>
        <v>Course Number</v>
      </c>
      <c r="B36" s="95" t="str">
        <f t="shared" ref="B36" si="27">$B$3</f>
        <v>Year 1</v>
      </c>
      <c r="C36" s="80"/>
      <c r="D36" s="95">
        <f>DFWI!$E$3</f>
        <v>0</v>
      </c>
      <c r="E36" s="80"/>
      <c r="F36" s="80"/>
      <c r="G36" s="80"/>
      <c r="H36" s="85" t="s">
        <v>17</v>
      </c>
      <c r="I36" s="86" t="str">
        <f t="shared" si="14"/>
        <v/>
      </c>
    </row>
    <row r="37" spans="1:9" ht="16.5" thickBot="1" x14ac:dyDescent="0.3">
      <c r="A37" s="147"/>
      <c r="B37" s="20" t="str">
        <f t="shared" ref="B37" si="28">$B$4</f>
        <v>Year 2</v>
      </c>
      <c r="C37" s="24"/>
      <c r="D37" s="20">
        <f>DFWI!$E$3</f>
        <v>0</v>
      </c>
      <c r="E37" s="24"/>
      <c r="F37" s="24"/>
      <c r="G37" s="24"/>
      <c r="H37" s="38" t="s">
        <v>17</v>
      </c>
      <c r="I37" s="87" t="str">
        <f t="shared" si="14"/>
        <v/>
      </c>
    </row>
    <row r="38" spans="1:9" x14ac:dyDescent="0.25">
      <c r="A38" s="148"/>
      <c r="B38" s="77" t="str">
        <f t="shared" ref="B38" si="29">$B$5</f>
        <v>Year 3</v>
      </c>
      <c r="C38" s="78"/>
      <c r="D38" s="77">
        <f>DFWI!$E$3</f>
        <v>0</v>
      </c>
      <c r="E38" s="78"/>
      <c r="F38" s="78"/>
      <c r="G38" s="78"/>
      <c r="H38" s="89" t="s">
        <v>17</v>
      </c>
      <c r="I38" s="90" t="str">
        <f t="shared" si="14"/>
        <v/>
      </c>
    </row>
    <row r="39" spans="1:9" ht="16.5" thickBot="1" x14ac:dyDescent="0.3">
      <c r="A39" s="146" t="str">
        <f>'Outcomes Mapping'!A122</f>
        <v>Course Number</v>
      </c>
      <c r="B39" s="95" t="str">
        <f t="shared" ref="B39" si="30">$B$3</f>
        <v>Year 1</v>
      </c>
      <c r="C39" s="80"/>
      <c r="D39" s="95">
        <f>DFWI!$E$3</f>
        <v>0</v>
      </c>
      <c r="E39" s="80"/>
      <c r="F39" s="80"/>
      <c r="G39" s="80"/>
      <c r="H39" s="85" t="s">
        <v>17</v>
      </c>
      <c r="I39" s="86" t="str">
        <f t="shared" si="14"/>
        <v/>
      </c>
    </row>
    <row r="40" spans="1:9" ht="16.5" thickBot="1" x14ac:dyDescent="0.3">
      <c r="A40" s="147"/>
      <c r="B40" s="20" t="str">
        <f t="shared" ref="B40" si="31">$B$4</f>
        <v>Year 2</v>
      </c>
      <c r="C40" s="24"/>
      <c r="D40" s="20">
        <f>DFWI!$E$3</f>
        <v>0</v>
      </c>
      <c r="E40" s="24"/>
      <c r="F40" s="24"/>
      <c r="G40" s="24"/>
      <c r="H40" s="38" t="s">
        <v>17</v>
      </c>
      <c r="I40" s="87" t="str">
        <f t="shared" si="14"/>
        <v/>
      </c>
    </row>
    <row r="41" spans="1:9" x14ac:dyDescent="0.25">
      <c r="A41" s="148"/>
      <c r="B41" s="77" t="str">
        <f t="shared" ref="B41" si="32">$B$5</f>
        <v>Year 3</v>
      </c>
      <c r="C41" s="78"/>
      <c r="D41" s="77">
        <f>DFWI!$E$3</f>
        <v>0</v>
      </c>
      <c r="E41" s="78"/>
      <c r="F41" s="78"/>
      <c r="G41" s="78"/>
      <c r="H41" s="89" t="s">
        <v>17</v>
      </c>
      <c r="I41" s="90" t="str">
        <f t="shared" si="14"/>
        <v/>
      </c>
    </row>
    <row r="42" spans="1:9" ht="16.5" thickBot="1" x14ac:dyDescent="0.3">
      <c r="A42" s="146" t="str">
        <f>'Outcomes Mapping'!A132</f>
        <v>Course Number</v>
      </c>
      <c r="B42" s="95" t="str">
        <f t="shared" ref="B42" si="33">$B$3</f>
        <v>Year 1</v>
      </c>
      <c r="C42" s="80"/>
      <c r="D42" s="95">
        <f>DFWI!$E$3</f>
        <v>0</v>
      </c>
      <c r="E42" s="80"/>
      <c r="F42" s="80"/>
      <c r="G42" s="80"/>
      <c r="H42" s="85" t="s">
        <v>17</v>
      </c>
      <c r="I42" s="86" t="str">
        <f t="shared" si="14"/>
        <v/>
      </c>
    </row>
    <row r="43" spans="1:9" ht="16.5" thickBot="1" x14ac:dyDescent="0.3">
      <c r="A43" s="147"/>
      <c r="B43" s="20" t="str">
        <f t="shared" ref="B43" si="34">$B$4</f>
        <v>Year 2</v>
      </c>
      <c r="C43" s="24"/>
      <c r="D43" s="20">
        <f>DFWI!$E$3</f>
        <v>0</v>
      </c>
      <c r="E43" s="24"/>
      <c r="F43" s="24"/>
      <c r="G43" s="24"/>
      <c r="H43" s="38" t="s">
        <v>17</v>
      </c>
      <c r="I43" s="87" t="str">
        <f t="shared" si="14"/>
        <v/>
      </c>
    </row>
    <row r="44" spans="1:9" x14ac:dyDescent="0.25">
      <c r="A44" s="148"/>
      <c r="B44" s="77" t="str">
        <f t="shared" ref="B44" si="35">$B$5</f>
        <v>Year 3</v>
      </c>
      <c r="C44" s="78"/>
      <c r="D44" s="77">
        <f>DFWI!$E$3</f>
        <v>0</v>
      </c>
      <c r="E44" s="78"/>
      <c r="F44" s="78"/>
      <c r="G44" s="78"/>
      <c r="H44" s="89" t="s">
        <v>17</v>
      </c>
      <c r="I44" s="90" t="str">
        <f t="shared" si="14"/>
        <v/>
      </c>
    </row>
    <row r="45" spans="1:9" ht="16.5" thickBot="1" x14ac:dyDescent="0.3">
      <c r="A45" s="146" t="str">
        <f>'Outcomes Mapping'!A142</f>
        <v>Course Number</v>
      </c>
      <c r="B45" s="95" t="str">
        <f t="shared" ref="B45" si="36">$B$3</f>
        <v>Year 1</v>
      </c>
      <c r="C45" s="80"/>
      <c r="D45" s="95">
        <f>DFWI!$E$3</f>
        <v>0</v>
      </c>
      <c r="E45" s="80"/>
      <c r="F45" s="80"/>
      <c r="G45" s="80"/>
      <c r="H45" s="85" t="s">
        <v>17</v>
      </c>
      <c r="I45" s="86" t="str">
        <f t="shared" si="14"/>
        <v/>
      </c>
    </row>
    <row r="46" spans="1:9" ht="16.5" thickBot="1" x14ac:dyDescent="0.3">
      <c r="A46" s="147"/>
      <c r="B46" s="20" t="str">
        <f t="shared" ref="B46" si="37">$B$4</f>
        <v>Year 2</v>
      </c>
      <c r="C46" s="24"/>
      <c r="D46" s="20">
        <f>DFWI!$E$3</f>
        <v>0</v>
      </c>
      <c r="E46" s="24"/>
      <c r="F46" s="24"/>
      <c r="G46" s="24"/>
      <c r="H46" s="38" t="s">
        <v>17</v>
      </c>
      <c r="I46" s="87" t="str">
        <f t="shared" si="14"/>
        <v/>
      </c>
    </row>
    <row r="47" spans="1:9" x14ac:dyDescent="0.25">
      <c r="A47" s="148"/>
      <c r="B47" s="77" t="str">
        <f t="shared" ref="B47" si="38">$B$5</f>
        <v>Year 3</v>
      </c>
      <c r="C47" s="78"/>
      <c r="D47" s="77">
        <f>DFWI!$E$3</f>
        <v>0</v>
      </c>
      <c r="E47" s="78"/>
      <c r="F47" s="78"/>
      <c r="G47" s="78"/>
      <c r="H47" s="89" t="s">
        <v>17</v>
      </c>
      <c r="I47" s="90" t="str">
        <f t="shared" si="14"/>
        <v/>
      </c>
    </row>
    <row r="48" spans="1:9" ht="16.5" thickBot="1" x14ac:dyDescent="0.3">
      <c r="A48" s="146" t="str">
        <f>'Outcomes Mapping'!A152</f>
        <v>Course Number</v>
      </c>
      <c r="B48" s="95" t="str">
        <f t="shared" ref="B48" si="39">$B$3</f>
        <v>Year 1</v>
      </c>
      <c r="C48" s="80"/>
      <c r="D48" s="95">
        <f>DFWI!$E$3</f>
        <v>0</v>
      </c>
      <c r="E48" s="80"/>
      <c r="F48" s="80"/>
      <c r="G48" s="80"/>
      <c r="H48" s="85" t="s">
        <v>17</v>
      </c>
      <c r="I48" s="86" t="str">
        <f t="shared" si="14"/>
        <v/>
      </c>
    </row>
    <row r="49" spans="1:9" ht="16.5" thickBot="1" x14ac:dyDescent="0.3">
      <c r="A49" s="147"/>
      <c r="B49" s="20" t="str">
        <f t="shared" ref="B49" si="40">$B$4</f>
        <v>Year 2</v>
      </c>
      <c r="C49" s="24"/>
      <c r="D49" s="20">
        <f>DFWI!$E$3</f>
        <v>0</v>
      </c>
      <c r="E49" s="24"/>
      <c r="F49" s="24"/>
      <c r="G49" s="24"/>
      <c r="H49" s="38" t="s">
        <v>17</v>
      </c>
      <c r="I49" s="87" t="str">
        <f t="shared" si="14"/>
        <v/>
      </c>
    </row>
    <row r="50" spans="1:9" x14ac:dyDescent="0.25">
      <c r="A50" s="148"/>
      <c r="B50" s="77" t="str">
        <f t="shared" ref="B50" si="41">$B$5</f>
        <v>Year 3</v>
      </c>
      <c r="C50" s="78"/>
      <c r="D50" s="77">
        <f>DFWI!$E$3</f>
        <v>0</v>
      </c>
      <c r="E50" s="78"/>
      <c r="F50" s="78"/>
      <c r="G50" s="78"/>
      <c r="H50" s="89" t="s">
        <v>17</v>
      </c>
      <c r="I50" s="90" t="str">
        <f t="shared" si="14"/>
        <v/>
      </c>
    </row>
    <row r="51" spans="1:9" ht="16.5" thickBot="1" x14ac:dyDescent="0.3">
      <c r="A51" s="146" t="str">
        <f>'Outcomes Mapping'!A162</f>
        <v>Course Number</v>
      </c>
      <c r="B51" s="95" t="str">
        <f t="shared" ref="B51" si="42">$B$3</f>
        <v>Year 1</v>
      </c>
      <c r="C51" s="80"/>
      <c r="D51" s="95">
        <f>DFWI!$E$3</f>
        <v>0</v>
      </c>
      <c r="E51" s="80"/>
      <c r="F51" s="80"/>
      <c r="G51" s="80"/>
      <c r="H51" s="85" t="s">
        <v>17</v>
      </c>
      <c r="I51" s="86" t="str">
        <f t="shared" si="14"/>
        <v/>
      </c>
    </row>
    <row r="52" spans="1:9" ht="16.5" thickBot="1" x14ac:dyDescent="0.3">
      <c r="A52" s="147"/>
      <c r="B52" s="20" t="str">
        <f t="shared" ref="B52" si="43">$B$4</f>
        <v>Year 2</v>
      </c>
      <c r="C52" s="24"/>
      <c r="D52" s="20">
        <f>DFWI!$E$3</f>
        <v>0</v>
      </c>
      <c r="E52" s="24"/>
      <c r="F52" s="24"/>
      <c r="G52" s="24"/>
      <c r="H52" s="38" t="s">
        <v>17</v>
      </c>
      <c r="I52" s="87" t="str">
        <f t="shared" si="14"/>
        <v/>
      </c>
    </row>
    <row r="53" spans="1:9" x14ac:dyDescent="0.25">
      <c r="A53" s="148"/>
      <c r="B53" s="77" t="str">
        <f t="shared" ref="B53" si="44">$B$5</f>
        <v>Year 3</v>
      </c>
      <c r="C53" s="78"/>
      <c r="D53" s="77">
        <f>DFWI!$E$3</f>
        <v>0</v>
      </c>
      <c r="E53" s="78"/>
      <c r="F53" s="78"/>
      <c r="G53" s="78"/>
      <c r="H53" s="89" t="s">
        <v>17</v>
      </c>
      <c r="I53" s="90" t="str">
        <f t="shared" si="14"/>
        <v/>
      </c>
    </row>
    <row r="54" spans="1:9" ht="16.5" thickBot="1" x14ac:dyDescent="0.3">
      <c r="A54" s="146" t="str">
        <f>'Outcomes Mapping'!A172</f>
        <v>Course Number</v>
      </c>
      <c r="B54" s="95" t="str">
        <f>$B$3</f>
        <v>Year 1</v>
      </c>
      <c r="C54" s="80"/>
      <c r="D54" s="95">
        <f>DFWI!$E$3</f>
        <v>0</v>
      </c>
      <c r="E54" s="80"/>
      <c r="F54" s="80"/>
      <c r="G54" s="80"/>
      <c r="H54" s="85" t="s">
        <v>17</v>
      </c>
      <c r="I54" s="86" t="str">
        <f t="shared" si="14"/>
        <v/>
      </c>
    </row>
    <row r="55" spans="1:9" ht="16.5" thickBot="1" x14ac:dyDescent="0.3">
      <c r="A55" s="147"/>
      <c r="B55" s="20" t="str">
        <f t="shared" ref="B55" si="45">$B$4</f>
        <v>Year 2</v>
      </c>
      <c r="C55" s="24"/>
      <c r="D55" s="20">
        <f>DFWI!$E$3</f>
        <v>0</v>
      </c>
      <c r="E55" s="24"/>
      <c r="F55" s="24"/>
      <c r="G55" s="24"/>
      <c r="H55" s="38" t="s">
        <v>17</v>
      </c>
      <c r="I55" s="87" t="str">
        <f t="shared" si="14"/>
        <v/>
      </c>
    </row>
    <row r="56" spans="1:9" x14ac:dyDescent="0.25">
      <c r="A56" s="148"/>
      <c r="B56" s="77" t="str">
        <f t="shared" ref="B56" si="46">$B$5</f>
        <v>Year 3</v>
      </c>
      <c r="C56" s="78"/>
      <c r="D56" s="77">
        <f>DFWI!$E$3</f>
        <v>0</v>
      </c>
      <c r="E56" s="78"/>
      <c r="F56" s="78"/>
      <c r="G56" s="78"/>
      <c r="H56" s="89" t="s">
        <v>17</v>
      </c>
      <c r="I56" s="90" t="str">
        <f t="shared" si="14"/>
        <v/>
      </c>
    </row>
    <row r="57" spans="1:9" ht="16.5" thickBot="1" x14ac:dyDescent="0.3">
      <c r="A57" s="146" t="str">
        <f>'Outcomes Mapping'!A182</f>
        <v>Course Number</v>
      </c>
      <c r="B57" s="95" t="str">
        <f>$B$3</f>
        <v>Year 1</v>
      </c>
      <c r="C57" s="80"/>
      <c r="D57" s="95">
        <f>DFWI!$E$3</f>
        <v>0</v>
      </c>
      <c r="E57" s="80"/>
      <c r="F57" s="80"/>
      <c r="G57" s="80"/>
      <c r="H57" s="85" t="s">
        <v>17</v>
      </c>
      <c r="I57" s="86" t="str">
        <f t="shared" ref="I57:I62" si="47">IFERROR(SUM(F57:H57)/C57, "")</f>
        <v/>
      </c>
    </row>
    <row r="58" spans="1:9" ht="16.5" thickBot="1" x14ac:dyDescent="0.3">
      <c r="A58" s="147"/>
      <c r="B58" s="20" t="str">
        <f t="shared" ref="B58" si="48">$B$4</f>
        <v>Year 2</v>
      </c>
      <c r="C58" s="24"/>
      <c r="D58" s="20">
        <f>DFWI!$E$3</f>
        <v>0</v>
      </c>
      <c r="E58" s="24"/>
      <c r="F58" s="24"/>
      <c r="G58" s="24"/>
      <c r="H58" s="38" t="s">
        <v>17</v>
      </c>
      <c r="I58" s="87" t="str">
        <f>IFERROR(SUM(F58:H58)/C58, "")</f>
        <v/>
      </c>
    </row>
    <row r="59" spans="1:9" x14ac:dyDescent="0.25">
      <c r="A59" s="148"/>
      <c r="B59" s="77" t="str">
        <f t="shared" ref="B59" si="49">$B$5</f>
        <v>Year 3</v>
      </c>
      <c r="C59" s="78"/>
      <c r="D59" s="77">
        <f>DFWI!$E$3</f>
        <v>0</v>
      </c>
      <c r="E59" s="78"/>
      <c r="F59" s="78"/>
      <c r="G59" s="78"/>
      <c r="H59" s="89" t="s">
        <v>17</v>
      </c>
      <c r="I59" s="90" t="str">
        <f t="shared" si="47"/>
        <v/>
      </c>
    </row>
    <row r="60" spans="1:9" ht="16.5" thickBot="1" x14ac:dyDescent="0.3">
      <c r="A60" s="146" t="str">
        <f>'Outcomes Mapping'!A192</f>
        <v>Course Number</v>
      </c>
      <c r="B60" s="95" t="str">
        <f>$B$3</f>
        <v>Year 1</v>
      </c>
      <c r="C60" s="80"/>
      <c r="D60" s="95">
        <f>DFWI!$E$3</f>
        <v>0</v>
      </c>
      <c r="E60" s="80"/>
      <c r="F60" s="80"/>
      <c r="G60" s="80"/>
      <c r="H60" s="85" t="s">
        <v>17</v>
      </c>
      <c r="I60" s="86" t="str">
        <f>IFERROR(SUM(F60:H60)/C60, "")</f>
        <v/>
      </c>
    </row>
    <row r="61" spans="1:9" ht="16.5" thickBot="1" x14ac:dyDescent="0.3">
      <c r="A61" s="147"/>
      <c r="B61" s="20" t="str">
        <f t="shared" ref="B61" si="50">$B$4</f>
        <v>Year 2</v>
      </c>
      <c r="C61" s="24"/>
      <c r="D61" s="20">
        <f>DFWI!$E$3</f>
        <v>0</v>
      </c>
      <c r="E61" s="24"/>
      <c r="F61" s="24"/>
      <c r="G61" s="24"/>
      <c r="H61" s="38" t="s">
        <v>17</v>
      </c>
      <c r="I61" s="87" t="str">
        <f t="shared" si="47"/>
        <v/>
      </c>
    </row>
    <row r="62" spans="1:9" x14ac:dyDescent="0.25">
      <c r="A62" s="148"/>
      <c r="B62" s="77" t="str">
        <f t="shared" ref="B62" si="51">$B$5</f>
        <v>Year 3</v>
      </c>
      <c r="C62" s="78"/>
      <c r="D62" s="77">
        <f>DFWI!$E$3</f>
        <v>0</v>
      </c>
      <c r="E62" s="78"/>
      <c r="F62" s="78"/>
      <c r="G62" s="78"/>
      <c r="H62" s="89" t="s">
        <v>17</v>
      </c>
      <c r="I62" s="90" t="str">
        <f t="shared" si="47"/>
        <v/>
      </c>
    </row>
  </sheetData>
  <sheetProtection sheet="1" objects="1" scenarios="1" deleteRows="0"/>
  <protectedRanges>
    <protectedRange sqref="C3:C62 E3:H62" name="Range1"/>
    <protectedRange sqref="B3:B62" name="Range1_1"/>
    <protectedRange sqref="A3:A62" name="Range1_1_1"/>
  </protectedRanges>
  <mergeCells count="21">
    <mergeCell ref="A1:I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60:A62"/>
    <mergeCell ref="A45:A47"/>
    <mergeCell ref="A48:A50"/>
    <mergeCell ref="A51:A53"/>
    <mergeCell ref="A54:A56"/>
    <mergeCell ref="A57:A5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showGridLines="0" workbookViewId="0">
      <selection sqref="A1:H1"/>
    </sheetView>
  </sheetViews>
  <sheetFormatPr defaultColWidth="9.140625" defaultRowHeight="15.75" x14ac:dyDescent="0.25"/>
  <cols>
    <col min="1" max="1" width="9.140625" style="11"/>
    <col min="2" max="8" width="14.5703125" style="11" customWidth="1"/>
    <col min="9" max="16384" width="9.140625" style="11"/>
  </cols>
  <sheetData>
    <row r="1" spans="1:8" ht="22.9" customHeight="1" thickBot="1" x14ac:dyDescent="0.3">
      <c r="A1" s="145" t="s">
        <v>350</v>
      </c>
      <c r="B1" s="145"/>
      <c r="C1" s="145"/>
      <c r="D1" s="145"/>
      <c r="E1" s="145"/>
      <c r="F1" s="145"/>
      <c r="G1" s="145"/>
      <c r="H1" s="150"/>
    </row>
    <row r="2" spans="1:8" ht="31.5" x14ac:dyDescent="0.25">
      <c r="A2" s="81" t="s">
        <v>274</v>
      </c>
      <c r="B2" s="81" t="s">
        <v>342</v>
      </c>
      <c r="C2" s="81" t="s">
        <v>351</v>
      </c>
      <c r="D2" s="82" t="s">
        <v>352</v>
      </c>
      <c r="E2" s="82" t="s">
        <v>353</v>
      </c>
      <c r="F2" s="82" t="s">
        <v>354</v>
      </c>
      <c r="G2" s="82" t="s">
        <v>355</v>
      </c>
      <c r="H2" s="81" t="s">
        <v>356</v>
      </c>
    </row>
    <row r="3" spans="1:8" ht="16.149999999999999" customHeight="1" thickBot="1" x14ac:dyDescent="0.3">
      <c r="A3" s="146" t="str">
        <f>'Outcomes Mapping'!A2</f>
        <v>Course Number</v>
      </c>
      <c r="B3" s="95" t="str">
        <f>Financials!$B$2</f>
        <v>Year 1</v>
      </c>
      <c r="C3" s="80"/>
      <c r="D3" s="80"/>
      <c r="E3" s="80"/>
      <c r="F3" s="80"/>
      <c r="G3" s="80"/>
      <c r="H3" s="104" t="str">
        <f>IFERROR(SUM(D3:G3)/C3, "")</f>
        <v/>
      </c>
    </row>
    <row r="4" spans="1:8" ht="16.5" thickBot="1" x14ac:dyDescent="0.3">
      <c r="A4" s="147"/>
      <c r="B4" s="20" t="str">
        <f>Financials!$C$2</f>
        <v>Year 2</v>
      </c>
      <c r="C4" s="24"/>
      <c r="D4" s="24"/>
      <c r="E4" s="24"/>
      <c r="F4" s="24"/>
      <c r="G4" s="24"/>
      <c r="H4" s="105" t="str">
        <f t="shared" ref="H4:H6" si="0">IFERROR(SUM(D4:G4)/C4, "")</f>
        <v/>
      </c>
    </row>
    <row r="5" spans="1:8" x14ac:dyDescent="0.25">
      <c r="A5" s="148"/>
      <c r="B5" s="77" t="str">
        <f>Financials!$D$2</f>
        <v>Year 3</v>
      </c>
      <c r="C5" s="78"/>
      <c r="D5" s="78"/>
      <c r="E5" s="78"/>
      <c r="F5" s="78"/>
      <c r="G5" s="78"/>
      <c r="H5" s="106" t="str">
        <f t="shared" si="0"/>
        <v/>
      </c>
    </row>
    <row r="6" spans="1:8" ht="16.149999999999999" customHeight="1" thickBot="1" x14ac:dyDescent="0.3">
      <c r="A6" s="146" t="str">
        <f>'Outcomes Mapping'!A12</f>
        <v>Course Number</v>
      </c>
      <c r="B6" s="95" t="str">
        <f>$B$3</f>
        <v>Year 1</v>
      </c>
      <c r="C6" s="80"/>
      <c r="D6" s="80"/>
      <c r="E6" s="80"/>
      <c r="F6" s="80"/>
      <c r="G6" s="80"/>
      <c r="H6" s="104" t="str">
        <f t="shared" si="0"/>
        <v/>
      </c>
    </row>
    <row r="7" spans="1:8" ht="16.5" thickBot="1" x14ac:dyDescent="0.3">
      <c r="A7" s="147"/>
      <c r="B7" s="20" t="str">
        <f>$B$4</f>
        <v>Year 2</v>
      </c>
      <c r="C7" s="24"/>
      <c r="D7" s="24"/>
      <c r="E7" s="24"/>
      <c r="F7" s="24"/>
      <c r="G7" s="24"/>
      <c r="H7" s="105" t="str">
        <f t="shared" ref="H7:H20" si="1">IFERROR(SUM(D7:G7)/C7, "")</f>
        <v/>
      </c>
    </row>
    <row r="8" spans="1:8" x14ac:dyDescent="0.25">
      <c r="A8" s="148"/>
      <c r="B8" s="77" t="str">
        <f>$B$5</f>
        <v>Year 3</v>
      </c>
      <c r="C8" s="78"/>
      <c r="D8" s="78"/>
      <c r="E8" s="78"/>
      <c r="F8" s="78"/>
      <c r="G8" s="78"/>
      <c r="H8" s="106" t="str">
        <f t="shared" si="1"/>
        <v/>
      </c>
    </row>
    <row r="9" spans="1:8" ht="16.149999999999999" customHeight="1" thickBot="1" x14ac:dyDescent="0.3">
      <c r="A9" s="146" t="str">
        <f>'Outcomes Mapping'!A22</f>
        <v>Course Number</v>
      </c>
      <c r="B9" s="95" t="str">
        <f t="shared" ref="B9" si="2">$B$3</f>
        <v>Year 1</v>
      </c>
      <c r="C9" s="80"/>
      <c r="D9" s="80"/>
      <c r="E9" s="80"/>
      <c r="F9" s="80"/>
      <c r="G9" s="80"/>
      <c r="H9" s="104" t="str">
        <f t="shared" si="1"/>
        <v/>
      </c>
    </row>
    <row r="10" spans="1:8" ht="16.5" thickBot="1" x14ac:dyDescent="0.3">
      <c r="A10" s="147"/>
      <c r="B10" s="20" t="str">
        <f t="shared" ref="B10" si="3">$B$4</f>
        <v>Year 2</v>
      </c>
      <c r="C10" s="24"/>
      <c r="D10" s="24"/>
      <c r="E10" s="24"/>
      <c r="F10" s="24"/>
      <c r="G10" s="24"/>
      <c r="H10" s="105" t="str">
        <f t="shared" si="1"/>
        <v/>
      </c>
    </row>
    <row r="11" spans="1:8" x14ac:dyDescent="0.25">
      <c r="A11" s="148"/>
      <c r="B11" s="77" t="str">
        <f t="shared" ref="B11" si="4">$B$5</f>
        <v>Year 3</v>
      </c>
      <c r="C11" s="78"/>
      <c r="D11" s="78"/>
      <c r="E11" s="78"/>
      <c r="F11" s="78"/>
      <c r="G11" s="78"/>
      <c r="H11" s="106" t="str">
        <f t="shared" si="1"/>
        <v/>
      </c>
    </row>
    <row r="12" spans="1:8" ht="16.149999999999999" customHeight="1" thickBot="1" x14ac:dyDescent="0.3">
      <c r="A12" s="146" t="str">
        <f>'Outcomes Mapping'!A32</f>
        <v>Course Number</v>
      </c>
      <c r="B12" s="95" t="str">
        <f t="shared" ref="B12" si="5">$B$3</f>
        <v>Year 1</v>
      </c>
      <c r="C12" s="80"/>
      <c r="D12" s="80"/>
      <c r="E12" s="80"/>
      <c r="F12" s="80"/>
      <c r="G12" s="80"/>
      <c r="H12" s="104" t="str">
        <f t="shared" si="1"/>
        <v/>
      </c>
    </row>
    <row r="13" spans="1:8" ht="16.5" thickBot="1" x14ac:dyDescent="0.3">
      <c r="A13" s="147"/>
      <c r="B13" s="20" t="str">
        <f t="shared" ref="B13" si="6">$B$4</f>
        <v>Year 2</v>
      </c>
      <c r="C13" s="24"/>
      <c r="D13" s="24"/>
      <c r="E13" s="24"/>
      <c r="F13" s="24"/>
      <c r="G13" s="24"/>
      <c r="H13" s="105" t="str">
        <f t="shared" si="1"/>
        <v/>
      </c>
    </row>
    <row r="14" spans="1:8" x14ac:dyDescent="0.25">
      <c r="A14" s="148"/>
      <c r="B14" s="77" t="str">
        <f t="shared" ref="B14" si="7">$B$5</f>
        <v>Year 3</v>
      </c>
      <c r="C14" s="78"/>
      <c r="D14" s="78"/>
      <c r="E14" s="78"/>
      <c r="F14" s="78"/>
      <c r="G14" s="78"/>
      <c r="H14" s="106" t="str">
        <f t="shared" si="1"/>
        <v/>
      </c>
    </row>
    <row r="15" spans="1:8" ht="16.149999999999999" customHeight="1" thickBot="1" x14ac:dyDescent="0.3">
      <c r="A15" s="146" t="str">
        <f>'Outcomes Mapping'!A42</f>
        <v>Course Number</v>
      </c>
      <c r="B15" s="95" t="str">
        <f t="shared" ref="B15" si="8">$B$3</f>
        <v>Year 1</v>
      </c>
      <c r="C15" s="80"/>
      <c r="D15" s="80"/>
      <c r="E15" s="80"/>
      <c r="F15" s="80"/>
      <c r="G15" s="80"/>
      <c r="H15" s="104" t="str">
        <f t="shared" si="1"/>
        <v/>
      </c>
    </row>
    <row r="16" spans="1:8" ht="16.5" thickBot="1" x14ac:dyDescent="0.3">
      <c r="A16" s="147"/>
      <c r="B16" s="20" t="str">
        <f t="shared" ref="B16" si="9">$B$4</f>
        <v>Year 2</v>
      </c>
      <c r="C16" s="24"/>
      <c r="D16" s="24"/>
      <c r="E16" s="24"/>
      <c r="F16" s="24"/>
      <c r="G16" s="24"/>
      <c r="H16" s="105" t="str">
        <f t="shared" si="1"/>
        <v/>
      </c>
    </row>
    <row r="17" spans="1:8" x14ac:dyDescent="0.25">
      <c r="A17" s="148"/>
      <c r="B17" s="77" t="str">
        <f t="shared" ref="B17" si="10">$B$5</f>
        <v>Year 3</v>
      </c>
      <c r="C17" s="78"/>
      <c r="D17" s="78"/>
      <c r="E17" s="78"/>
      <c r="F17" s="78"/>
      <c r="G17" s="78"/>
      <c r="H17" s="106" t="str">
        <f t="shared" si="1"/>
        <v/>
      </c>
    </row>
    <row r="18" spans="1:8" ht="16.149999999999999" customHeight="1" thickBot="1" x14ac:dyDescent="0.3">
      <c r="A18" s="146" t="str">
        <f>'Outcomes Mapping'!A52</f>
        <v>Course Number</v>
      </c>
      <c r="B18" s="95" t="str">
        <f>$B$3</f>
        <v>Year 1</v>
      </c>
      <c r="C18" s="80"/>
      <c r="D18" s="80"/>
      <c r="E18" s="80"/>
      <c r="F18" s="80"/>
      <c r="G18" s="80"/>
      <c r="H18" s="104" t="str">
        <f t="shared" si="1"/>
        <v/>
      </c>
    </row>
    <row r="19" spans="1:8" ht="16.5" thickBot="1" x14ac:dyDescent="0.3">
      <c r="A19" s="147"/>
      <c r="B19" s="20" t="str">
        <f t="shared" ref="B19" si="11">$B$4</f>
        <v>Year 2</v>
      </c>
      <c r="C19" s="24"/>
      <c r="D19" s="24"/>
      <c r="E19" s="24"/>
      <c r="F19" s="24"/>
      <c r="G19" s="24"/>
      <c r="H19" s="105" t="str">
        <f t="shared" si="1"/>
        <v/>
      </c>
    </row>
    <row r="20" spans="1:8" x14ac:dyDescent="0.25">
      <c r="A20" s="148"/>
      <c r="B20" s="77" t="str">
        <f>$B$5</f>
        <v>Year 3</v>
      </c>
      <c r="C20" s="78"/>
      <c r="D20" s="78"/>
      <c r="E20" s="78"/>
      <c r="F20" s="78"/>
      <c r="G20" s="78"/>
      <c r="H20" s="106" t="str">
        <f t="shared" si="1"/>
        <v/>
      </c>
    </row>
    <row r="21" spans="1:8" ht="16.149999999999999" customHeight="1" thickBot="1" x14ac:dyDescent="0.3">
      <c r="A21" s="146" t="str">
        <f>'Outcomes Mapping'!A62</f>
        <v>Course Number</v>
      </c>
      <c r="B21" s="95" t="str">
        <f t="shared" ref="B21" si="12">$B$3</f>
        <v>Year 1</v>
      </c>
      <c r="C21" s="80"/>
      <c r="D21" s="80"/>
      <c r="E21" s="80"/>
      <c r="F21" s="80"/>
      <c r="G21" s="80"/>
      <c r="H21" s="104" t="str">
        <f>IFERROR(SUM(D21:G21)/C21, "")</f>
        <v/>
      </c>
    </row>
    <row r="22" spans="1:8" ht="16.5" thickBot="1" x14ac:dyDescent="0.3">
      <c r="A22" s="147"/>
      <c r="B22" s="20" t="str">
        <f t="shared" ref="B22" si="13">$B$4</f>
        <v>Year 2</v>
      </c>
      <c r="C22" s="24"/>
      <c r="D22" s="24"/>
      <c r="E22" s="24"/>
      <c r="F22" s="24"/>
      <c r="G22" s="24"/>
      <c r="H22" s="105" t="str">
        <f t="shared" ref="H22:H38" si="14">IFERROR(SUM(D22:G22)/C22, "")</f>
        <v/>
      </c>
    </row>
    <row r="23" spans="1:8" x14ac:dyDescent="0.25">
      <c r="A23" s="148"/>
      <c r="B23" s="77" t="str">
        <f t="shared" ref="B23" si="15">$B$5</f>
        <v>Year 3</v>
      </c>
      <c r="C23" s="78"/>
      <c r="D23" s="78"/>
      <c r="E23" s="78"/>
      <c r="F23" s="78"/>
      <c r="G23" s="78"/>
      <c r="H23" s="106" t="str">
        <f t="shared" si="14"/>
        <v/>
      </c>
    </row>
    <row r="24" spans="1:8" ht="16.149999999999999" customHeight="1" thickBot="1" x14ac:dyDescent="0.3">
      <c r="A24" s="146" t="str">
        <f>'Outcomes Mapping'!A72</f>
        <v>Course Number</v>
      </c>
      <c r="B24" s="95" t="str">
        <f t="shared" ref="B24" si="16">$B$3</f>
        <v>Year 1</v>
      </c>
      <c r="C24" s="80"/>
      <c r="D24" s="80"/>
      <c r="E24" s="80"/>
      <c r="F24" s="80"/>
      <c r="G24" s="80"/>
      <c r="H24" s="104" t="str">
        <f t="shared" si="14"/>
        <v/>
      </c>
    </row>
    <row r="25" spans="1:8" ht="16.5" thickBot="1" x14ac:dyDescent="0.3">
      <c r="A25" s="147"/>
      <c r="B25" s="20" t="str">
        <f t="shared" ref="B25" si="17">$B$4</f>
        <v>Year 2</v>
      </c>
      <c r="C25" s="24"/>
      <c r="D25" s="24"/>
      <c r="E25" s="24"/>
      <c r="F25" s="24"/>
      <c r="G25" s="24"/>
      <c r="H25" s="105" t="str">
        <f t="shared" si="14"/>
        <v/>
      </c>
    </row>
    <row r="26" spans="1:8" x14ac:dyDescent="0.25">
      <c r="A26" s="148"/>
      <c r="B26" s="77" t="str">
        <f t="shared" ref="B26" si="18">$B$5</f>
        <v>Year 3</v>
      </c>
      <c r="C26" s="78"/>
      <c r="D26" s="78"/>
      <c r="E26" s="78"/>
      <c r="F26" s="78"/>
      <c r="G26" s="78"/>
      <c r="H26" s="106" t="str">
        <f t="shared" si="14"/>
        <v/>
      </c>
    </row>
    <row r="27" spans="1:8" ht="16.149999999999999" customHeight="1" thickBot="1" x14ac:dyDescent="0.3">
      <c r="A27" s="146" t="str">
        <f>'Outcomes Mapping'!A82</f>
        <v>Course Number</v>
      </c>
      <c r="B27" s="95" t="str">
        <f t="shared" ref="B27" si="19">$B$3</f>
        <v>Year 1</v>
      </c>
      <c r="C27" s="80"/>
      <c r="D27" s="80"/>
      <c r="E27" s="80"/>
      <c r="F27" s="80"/>
      <c r="G27" s="80"/>
      <c r="H27" s="104" t="str">
        <f t="shared" si="14"/>
        <v/>
      </c>
    </row>
    <row r="28" spans="1:8" ht="16.5" thickBot="1" x14ac:dyDescent="0.3">
      <c r="A28" s="147"/>
      <c r="B28" s="20" t="str">
        <f t="shared" ref="B28" si="20">$B$4</f>
        <v>Year 2</v>
      </c>
      <c r="C28" s="24"/>
      <c r="D28" s="24"/>
      <c r="E28" s="24"/>
      <c r="F28" s="24"/>
      <c r="G28" s="24"/>
      <c r="H28" s="105" t="str">
        <f t="shared" si="14"/>
        <v/>
      </c>
    </row>
    <row r="29" spans="1:8" x14ac:dyDescent="0.25">
      <c r="A29" s="148"/>
      <c r="B29" s="77" t="str">
        <f t="shared" ref="B29" si="21">$B$5</f>
        <v>Year 3</v>
      </c>
      <c r="C29" s="78"/>
      <c r="D29" s="78"/>
      <c r="E29" s="78"/>
      <c r="F29" s="78"/>
      <c r="G29" s="78"/>
      <c r="H29" s="106" t="str">
        <f t="shared" si="14"/>
        <v/>
      </c>
    </row>
    <row r="30" spans="1:8" ht="16.149999999999999" customHeight="1" thickBot="1" x14ac:dyDescent="0.3">
      <c r="A30" s="146" t="str">
        <f>'Outcomes Mapping'!A92</f>
        <v>Course Number</v>
      </c>
      <c r="B30" s="95" t="str">
        <f t="shared" ref="B30" si="22">$B$3</f>
        <v>Year 1</v>
      </c>
      <c r="C30" s="80"/>
      <c r="D30" s="80"/>
      <c r="E30" s="80"/>
      <c r="F30" s="80"/>
      <c r="G30" s="80"/>
      <c r="H30" s="104" t="str">
        <f t="shared" si="14"/>
        <v/>
      </c>
    </row>
    <row r="31" spans="1:8" ht="16.5" thickBot="1" x14ac:dyDescent="0.3">
      <c r="A31" s="147"/>
      <c r="B31" s="20" t="str">
        <f t="shared" ref="B31" si="23">$B$4</f>
        <v>Year 2</v>
      </c>
      <c r="C31" s="24"/>
      <c r="D31" s="24"/>
      <c r="E31" s="24"/>
      <c r="F31" s="24"/>
      <c r="G31" s="24"/>
      <c r="H31" s="105" t="str">
        <f t="shared" si="14"/>
        <v/>
      </c>
    </row>
    <row r="32" spans="1:8" x14ac:dyDescent="0.25">
      <c r="A32" s="148"/>
      <c r="B32" s="77" t="str">
        <f t="shared" ref="B32" si="24">$B$5</f>
        <v>Year 3</v>
      </c>
      <c r="C32" s="78"/>
      <c r="D32" s="78"/>
      <c r="E32" s="78"/>
      <c r="F32" s="78"/>
      <c r="G32" s="78"/>
      <c r="H32" s="106" t="str">
        <f t="shared" si="14"/>
        <v/>
      </c>
    </row>
    <row r="33" spans="1:8" ht="16.149999999999999" customHeight="1" thickBot="1" x14ac:dyDescent="0.3">
      <c r="A33" s="146" t="str">
        <f>'Outcomes Mapping'!A102</f>
        <v>Course Number</v>
      </c>
      <c r="B33" s="95" t="str">
        <f t="shared" ref="B33" si="25">$B$3</f>
        <v>Year 1</v>
      </c>
      <c r="C33" s="80"/>
      <c r="D33" s="80"/>
      <c r="E33" s="80"/>
      <c r="F33" s="80"/>
      <c r="G33" s="80"/>
      <c r="H33" s="104" t="str">
        <f t="shared" si="14"/>
        <v/>
      </c>
    </row>
    <row r="34" spans="1:8" ht="16.5" thickBot="1" x14ac:dyDescent="0.3">
      <c r="A34" s="147"/>
      <c r="B34" s="20" t="str">
        <f t="shared" ref="B34" si="26">$B$4</f>
        <v>Year 2</v>
      </c>
      <c r="C34" s="24"/>
      <c r="D34" s="24"/>
      <c r="E34" s="24"/>
      <c r="F34" s="24"/>
      <c r="G34" s="24"/>
      <c r="H34" s="105" t="str">
        <f t="shared" si="14"/>
        <v/>
      </c>
    </row>
    <row r="35" spans="1:8" x14ac:dyDescent="0.25">
      <c r="A35" s="148"/>
      <c r="B35" s="77" t="str">
        <f t="shared" ref="B35" si="27">$B$5</f>
        <v>Year 3</v>
      </c>
      <c r="C35" s="78"/>
      <c r="D35" s="78"/>
      <c r="E35" s="78"/>
      <c r="F35" s="78"/>
      <c r="G35" s="78"/>
      <c r="H35" s="106" t="str">
        <f t="shared" si="14"/>
        <v/>
      </c>
    </row>
    <row r="36" spans="1:8" ht="16.149999999999999" customHeight="1" thickBot="1" x14ac:dyDescent="0.3">
      <c r="A36" s="146" t="str">
        <f>'Outcomes Mapping'!A112</f>
        <v>Course Number</v>
      </c>
      <c r="B36" s="95" t="str">
        <f t="shared" ref="B36" si="28">$B$3</f>
        <v>Year 1</v>
      </c>
      <c r="C36" s="80"/>
      <c r="D36" s="80"/>
      <c r="E36" s="80"/>
      <c r="F36" s="80"/>
      <c r="G36" s="80"/>
      <c r="H36" s="104" t="str">
        <f t="shared" si="14"/>
        <v/>
      </c>
    </row>
    <row r="37" spans="1:8" ht="16.5" thickBot="1" x14ac:dyDescent="0.3">
      <c r="A37" s="147"/>
      <c r="B37" s="20" t="str">
        <f t="shared" ref="B37" si="29">$B$4</f>
        <v>Year 2</v>
      </c>
      <c r="C37" s="24"/>
      <c r="D37" s="24"/>
      <c r="E37" s="24"/>
      <c r="F37" s="24"/>
      <c r="G37" s="24"/>
      <c r="H37" s="105" t="str">
        <f t="shared" si="14"/>
        <v/>
      </c>
    </row>
    <row r="38" spans="1:8" x14ac:dyDescent="0.25">
      <c r="A38" s="148"/>
      <c r="B38" s="77" t="str">
        <f t="shared" ref="B38" si="30">$B$5</f>
        <v>Year 3</v>
      </c>
      <c r="C38" s="78"/>
      <c r="D38" s="78"/>
      <c r="E38" s="78"/>
      <c r="F38" s="78"/>
      <c r="G38" s="78"/>
      <c r="H38" s="106" t="str">
        <f t="shared" si="14"/>
        <v/>
      </c>
    </row>
    <row r="39" spans="1:8" ht="16.149999999999999" customHeight="1" thickBot="1" x14ac:dyDescent="0.3">
      <c r="A39" s="146" t="str">
        <f>'Outcomes Mapping'!A122</f>
        <v>Course Number</v>
      </c>
      <c r="B39" s="95" t="str">
        <f t="shared" ref="B39" si="31">$B$3</f>
        <v>Year 1</v>
      </c>
      <c r="C39" s="80"/>
      <c r="D39" s="80"/>
      <c r="E39" s="80"/>
      <c r="F39" s="80"/>
      <c r="G39" s="80"/>
      <c r="H39" s="104" t="str">
        <f>IFERROR(SUM(D39:G39)/C39, "")</f>
        <v/>
      </c>
    </row>
    <row r="40" spans="1:8" ht="16.5" thickBot="1" x14ac:dyDescent="0.3">
      <c r="A40" s="147"/>
      <c r="B40" s="20" t="str">
        <f t="shared" ref="B40" si="32">$B$4</f>
        <v>Year 2</v>
      </c>
      <c r="C40" s="24"/>
      <c r="D40" s="24"/>
      <c r="E40" s="24"/>
      <c r="F40" s="24"/>
      <c r="G40" s="24"/>
      <c r="H40" s="105" t="str">
        <f t="shared" ref="H40:H56" si="33">IFERROR(SUM(D40:G40)/C40, "")</f>
        <v/>
      </c>
    </row>
    <row r="41" spans="1:8" x14ac:dyDescent="0.25">
      <c r="A41" s="148"/>
      <c r="B41" s="77" t="str">
        <f t="shared" ref="B41" si="34">$B$5</f>
        <v>Year 3</v>
      </c>
      <c r="C41" s="78"/>
      <c r="D41" s="78"/>
      <c r="E41" s="78"/>
      <c r="F41" s="78"/>
      <c r="G41" s="78"/>
      <c r="H41" s="106" t="str">
        <f t="shared" si="33"/>
        <v/>
      </c>
    </row>
    <row r="42" spans="1:8" ht="16.149999999999999" customHeight="1" thickBot="1" x14ac:dyDescent="0.3">
      <c r="A42" s="146" t="str">
        <f>'Outcomes Mapping'!A132</f>
        <v>Course Number</v>
      </c>
      <c r="B42" s="95" t="str">
        <f t="shared" ref="B42" si="35">$B$3</f>
        <v>Year 1</v>
      </c>
      <c r="C42" s="80"/>
      <c r="D42" s="80"/>
      <c r="E42" s="80"/>
      <c r="F42" s="80"/>
      <c r="G42" s="80"/>
      <c r="H42" s="104" t="str">
        <f t="shared" si="33"/>
        <v/>
      </c>
    </row>
    <row r="43" spans="1:8" ht="16.5" thickBot="1" x14ac:dyDescent="0.3">
      <c r="A43" s="147"/>
      <c r="B43" s="20" t="str">
        <f t="shared" ref="B43" si="36">$B$4</f>
        <v>Year 2</v>
      </c>
      <c r="C43" s="24"/>
      <c r="D43" s="24"/>
      <c r="E43" s="24"/>
      <c r="F43" s="24"/>
      <c r="G43" s="24"/>
      <c r="H43" s="105" t="str">
        <f t="shared" si="33"/>
        <v/>
      </c>
    </row>
    <row r="44" spans="1:8" x14ac:dyDescent="0.25">
      <c r="A44" s="148"/>
      <c r="B44" s="77" t="str">
        <f t="shared" ref="B44" si="37">$B$5</f>
        <v>Year 3</v>
      </c>
      <c r="C44" s="78"/>
      <c r="D44" s="78"/>
      <c r="E44" s="78"/>
      <c r="F44" s="78"/>
      <c r="G44" s="78"/>
      <c r="H44" s="106" t="str">
        <f t="shared" si="33"/>
        <v/>
      </c>
    </row>
    <row r="45" spans="1:8" ht="16.149999999999999" customHeight="1" thickBot="1" x14ac:dyDescent="0.3">
      <c r="A45" s="146" t="str">
        <f>'Outcomes Mapping'!A142</f>
        <v>Course Number</v>
      </c>
      <c r="B45" s="95" t="str">
        <f t="shared" ref="B45" si="38">$B$3</f>
        <v>Year 1</v>
      </c>
      <c r="C45" s="80"/>
      <c r="D45" s="80"/>
      <c r="E45" s="80"/>
      <c r="F45" s="80"/>
      <c r="G45" s="80"/>
      <c r="H45" s="104" t="str">
        <f t="shared" si="33"/>
        <v/>
      </c>
    </row>
    <row r="46" spans="1:8" ht="16.5" thickBot="1" x14ac:dyDescent="0.3">
      <c r="A46" s="147"/>
      <c r="B46" s="20" t="str">
        <f t="shared" ref="B46" si="39">$B$4</f>
        <v>Year 2</v>
      </c>
      <c r="C46" s="24"/>
      <c r="D46" s="24"/>
      <c r="E46" s="24"/>
      <c r="F46" s="24"/>
      <c r="G46" s="24"/>
      <c r="H46" s="105" t="str">
        <f t="shared" si="33"/>
        <v/>
      </c>
    </row>
    <row r="47" spans="1:8" x14ac:dyDescent="0.25">
      <c r="A47" s="148"/>
      <c r="B47" s="77" t="str">
        <f t="shared" ref="B47" si="40">$B$5</f>
        <v>Year 3</v>
      </c>
      <c r="C47" s="78"/>
      <c r="D47" s="78"/>
      <c r="E47" s="78"/>
      <c r="F47" s="78"/>
      <c r="G47" s="78"/>
      <c r="H47" s="106" t="str">
        <f t="shared" si="33"/>
        <v/>
      </c>
    </row>
    <row r="48" spans="1:8" ht="16.149999999999999" customHeight="1" thickBot="1" x14ac:dyDescent="0.3">
      <c r="A48" s="146" t="str">
        <f>'Outcomes Mapping'!A152</f>
        <v>Course Number</v>
      </c>
      <c r="B48" s="95" t="str">
        <f t="shared" ref="B48" si="41">$B$3</f>
        <v>Year 1</v>
      </c>
      <c r="C48" s="80"/>
      <c r="D48" s="80"/>
      <c r="E48" s="80"/>
      <c r="F48" s="80"/>
      <c r="G48" s="80"/>
      <c r="H48" s="104" t="str">
        <f t="shared" si="33"/>
        <v/>
      </c>
    </row>
    <row r="49" spans="1:8" ht="16.5" thickBot="1" x14ac:dyDescent="0.3">
      <c r="A49" s="147"/>
      <c r="B49" s="20" t="str">
        <f t="shared" ref="B49" si="42">$B$4</f>
        <v>Year 2</v>
      </c>
      <c r="C49" s="24"/>
      <c r="D49" s="24"/>
      <c r="E49" s="24"/>
      <c r="F49" s="24"/>
      <c r="G49" s="24"/>
      <c r="H49" s="105" t="str">
        <f t="shared" si="33"/>
        <v/>
      </c>
    </row>
    <row r="50" spans="1:8" x14ac:dyDescent="0.25">
      <c r="A50" s="148"/>
      <c r="B50" s="77" t="str">
        <f t="shared" ref="B50" si="43">$B$5</f>
        <v>Year 3</v>
      </c>
      <c r="C50" s="78"/>
      <c r="D50" s="78"/>
      <c r="E50" s="78"/>
      <c r="F50" s="78"/>
      <c r="G50" s="78"/>
      <c r="H50" s="106" t="str">
        <f t="shared" si="33"/>
        <v/>
      </c>
    </row>
    <row r="51" spans="1:8" ht="16.149999999999999" customHeight="1" thickBot="1" x14ac:dyDescent="0.3">
      <c r="A51" s="146" t="str">
        <f>'Outcomes Mapping'!A162</f>
        <v>Course Number</v>
      </c>
      <c r="B51" s="95" t="str">
        <f t="shared" ref="B51" si="44">$B$3</f>
        <v>Year 1</v>
      </c>
      <c r="C51" s="80"/>
      <c r="D51" s="80"/>
      <c r="E51" s="80"/>
      <c r="F51" s="80"/>
      <c r="G51" s="80"/>
      <c r="H51" s="104" t="str">
        <f t="shared" si="33"/>
        <v/>
      </c>
    </row>
    <row r="52" spans="1:8" ht="16.5" thickBot="1" x14ac:dyDescent="0.3">
      <c r="A52" s="147"/>
      <c r="B52" s="20" t="str">
        <f t="shared" ref="B52" si="45">$B$4</f>
        <v>Year 2</v>
      </c>
      <c r="C52" s="24"/>
      <c r="D52" s="24"/>
      <c r="E52" s="24"/>
      <c r="F52" s="24"/>
      <c r="G52" s="24"/>
      <c r="H52" s="105" t="str">
        <f t="shared" si="33"/>
        <v/>
      </c>
    </row>
    <row r="53" spans="1:8" x14ac:dyDescent="0.25">
      <c r="A53" s="148"/>
      <c r="B53" s="77" t="str">
        <f t="shared" ref="B53" si="46">$B$5</f>
        <v>Year 3</v>
      </c>
      <c r="C53" s="78"/>
      <c r="D53" s="78"/>
      <c r="E53" s="78"/>
      <c r="F53" s="78"/>
      <c r="G53" s="78"/>
      <c r="H53" s="106" t="str">
        <f t="shared" si="33"/>
        <v/>
      </c>
    </row>
    <row r="54" spans="1:8" ht="16.149999999999999" customHeight="1" thickBot="1" x14ac:dyDescent="0.3">
      <c r="A54" s="146" t="str">
        <f>'Outcomes Mapping'!A172</f>
        <v>Course Number</v>
      </c>
      <c r="B54" s="95" t="str">
        <f t="shared" ref="B54" si="47">$B$3</f>
        <v>Year 1</v>
      </c>
      <c r="C54" s="80"/>
      <c r="D54" s="80"/>
      <c r="E54" s="80"/>
      <c r="F54" s="80"/>
      <c r="G54" s="80"/>
      <c r="H54" s="104" t="str">
        <f t="shared" si="33"/>
        <v/>
      </c>
    </row>
    <row r="55" spans="1:8" ht="16.5" thickBot="1" x14ac:dyDescent="0.3">
      <c r="A55" s="147"/>
      <c r="B55" s="20" t="str">
        <f t="shared" ref="B55" si="48">$B$4</f>
        <v>Year 2</v>
      </c>
      <c r="C55" s="24"/>
      <c r="D55" s="24"/>
      <c r="E55" s="24"/>
      <c r="F55" s="24"/>
      <c r="G55" s="24"/>
      <c r="H55" s="105" t="str">
        <f t="shared" si="33"/>
        <v/>
      </c>
    </row>
    <row r="56" spans="1:8" x14ac:dyDescent="0.25">
      <c r="A56" s="148"/>
      <c r="B56" s="77" t="str">
        <f t="shared" ref="B56" si="49">$B$5</f>
        <v>Year 3</v>
      </c>
      <c r="C56" s="78"/>
      <c r="D56" s="78"/>
      <c r="E56" s="78"/>
      <c r="F56" s="78"/>
      <c r="G56" s="78"/>
      <c r="H56" s="106" t="str">
        <f t="shared" si="33"/>
        <v/>
      </c>
    </row>
    <row r="57" spans="1:8" ht="16.149999999999999" customHeight="1" thickBot="1" x14ac:dyDescent="0.3">
      <c r="A57" s="146" t="str">
        <f>'Outcomes Mapping'!A182</f>
        <v>Course Number</v>
      </c>
      <c r="B57" s="95" t="str">
        <f t="shared" ref="B57" si="50">$B$3</f>
        <v>Year 1</v>
      </c>
      <c r="C57" s="80"/>
      <c r="D57" s="80"/>
      <c r="E57" s="80"/>
      <c r="F57" s="80"/>
      <c r="G57" s="80"/>
      <c r="H57" s="104" t="str">
        <f t="shared" ref="H57:H62" si="51">IFERROR(SUM(D57:G57)/C57, "")</f>
        <v/>
      </c>
    </row>
    <row r="58" spans="1:8" ht="16.5" thickBot="1" x14ac:dyDescent="0.3">
      <c r="A58" s="147"/>
      <c r="B58" s="20" t="str">
        <f t="shared" ref="B58" si="52">$B$4</f>
        <v>Year 2</v>
      </c>
      <c r="C58" s="24"/>
      <c r="D58" s="24"/>
      <c r="E58" s="24"/>
      <c r="F58" s="24"/>
      <c r="G58" s="24"/>
      <c r="H58" s="105" t="str">
        <f t="shared" si="51"/>
        <v/>
      </c>
    </row>
    <row r="59" spans="1:8" x14ac:dyDescent="0.25">
      <c r="A59" s="148"/>
      <c r="B59" s="77" t="str">
        <f t="shared" ref="B59" si="53">$B$5</f>
        <v>Year 3</v>
      </c>
      <c r="C59" s="78"/>
      <c r="D59" s="78"/>
      <c r="E59" s="78"/>
      <c r="F59" s="78"/>
      <c r="G59" s="78"/>
      <c r="H59" s="106" t="str">
        <f t="shared" si="51"/>
        <v/>
      </c>
    </row>
    <row r="60" spans="1:8" ht="16.149999999999999" customHeight="1" thickBot="1" x14ac:dyDescent="0.3">
      <c r="A60" s="146" t="str">
        <f>'Outcomes Mapping'!A192</f>
        <v>Course Number</v>
      </c>
      <c r="B60" s="95" t="str">
        <f t="shared" ref="B60" si="54">$B$3</f>
        <v>Year 1</v>
      </c>
      <c r="C60" s="80"/>
      <c r="D60" s="80"/>
      <c r="E60" s="80"/>
      <c r="F60" s="80"/>
      <c r="G60" s="80"/>
      <c r="H60" s="104" t="str">
        <f>IFERROR(SUM(D60:G60)/C60, "")</f>
        <v/>
      </c>
    </row>
    <row r="61" spans="1:8" ht="16.5" thickBot="1" x14ac:dyDescent="0.3">
      <c r="A61" s="147"/>
      <c r="B61" s="20" t="str">
        <f t="shared" ref="B61" si="55">$B$4</f>
        <v>Year 2</v>
      </c>
      <c r="C61" s="24"/>
      <c r="D61" s="24"/>
      <c r="E61" s="24"/>
      <c r="F61" s="24"/>
      <c r="G61" s="24"/>
      <c r="H61" s="105" t="str">
        <f t="shared" si="51"/>
        <v/>
      </c>
    </row>
    <row r="62" spans="1:8" x14ac:dyDescent="0.25">
      <c r="A62" s="148"/>
      <c r="B62" s="77" t="str">
        <f t="shared" ref="B62" si="56">$B$5</f>
        <v>Year 3</v>
      </c>
      <c r="C62" s="78"/>
      <c r="D62" s="78"/>
      <c r="E62" s="78"/>
      <c r="F62" s="78"/>
      <c r="G62" s="78"/>
      <c r="H62" s="106" t="str">
        <f t="shared" si="51"/>
        <v/>
      </c>
    </row>
  </sheetData>
  <sheetProtection sheet="1" deleteRows="0"/>
  <protectedRanges>
    <protectedRange sqref="A3:A62" name="Range1_1_1"/>
    <protectedRange sqref="C3:G62" name="Range1"/>
  </protectedRanges>
  <mergeCells count="21">
    <mergeCell ref="A30:A32"/>
    <mergeCell ref="A33:A35"/>
    <mergeCell ref="A36:A38"/>
    <mergeCell ref="A15:A17"/>
    <mergeCell ref="A18:A20"/>
    <mergeCell ref="A21:A23"/>
    <mergeCell ref="A24:A26"/>
    <mergeCell ref="A27:A29"/>
    <mergeCell ref="A1:H1"/>
    <mergeCell ref="A3:A5"/>
    <mergeCell ref="A6:A8"/>
    <mergeCell ref="A9:A11"/>
    <mergeCell ref="A12:A14"/>
    <mergeCell ref="A54:A56"/>
    <mergeCell ref="A57:A59"/>
    <mergeCell ref="A60:A62"/>
    <mergeCell ref="A39:A41"/>
    <mergeCell ref="A42:A44"/>
    <mergeCell ref="A45:A47"/>
    <mergeCell ref="A48:A50"/>
    <mergeCell ref="A51:A5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 C o l u m n s \ P r o g r a m   G o a l s < / K e y > < / D i a g r a m O b j e c t K e y > < D i a g r a m O b j e c t K e y > < K e y > C o l u m n s \ C o u r s e   1 < / K e y > < / D i a g r a m O b j e c t K e y > < D i a g r a m O b j e c t K e y > < K e y > C o l u m n s \ C o u r s e   2 < / K e y > < / D i a g r a m O b j e c t K e y > < D i a g r a m O b j e c t K e y > < K e y > C o l u m n s \ C o u r s e   3 < / K e y > < / D i a g r a m O b j e c t K e y > < D i a g r a m O b j e c t K e y > < K e y > C o l u m n s \ C o u r s e   4 < / K e y > < / D i a g r a m O b j e c t K e y > < D i a g r a m O b j e c t K e y > < K e y > C o l u m n s \ C o u r s e   5 < / K e y > < / D i a g r a m O b j e c t K e y > < D i a g r a m O b j e c t K e y > < K e y > C o l u m n s \ C o u r s e   6 < / K e y > < / D i a g r a m O b j e c t K e y > < D i a g r a m O b j e c t K e y > < K e y > C o l u m n s \ C o u r s e   7 < / K e y > < / D i a g r a m O b j e c t K e y > < D i a g r a m O b j e c t K e y > < K e y > C o l u m n s \ C o u r s e   8 < / K e y > < / D i a g r a m O b j e c t K e y > < D i a g r a m O b j e c t K e y > < K e y > C o l u m n s \ C o u r s e   9 < / K e y > < / D i a g r a m O b j e c t K e y > < D i a g r a m O b j e c t K e y > < K e y > C o l u m n s \ C o u r s e   1 0 < / K e y > < / D i a g r a m O b j e c t K e y > < D i a g r a m O b j e c t K e y > < K e y > C o l u m n s \ C o u r s e   1 1 < / K e y > < / D i a g r a m O b j e c t K e y > < D i a g r a m O b j e c t K e y > < K e y > C o l u m n s \ C o u r s e   1 2 < / K e y > < / D i a g r a m O b j e c t K e y > < D i a g r a m O b j e c t K e y > < K e y > C o l u m n s \ C o u r s e   1 3 < / K e y > < / D i a g r a m O b j e c t K e y > < D i a g r a m O b j e c t K e y > < K e y > C o l u m n s \ C o u r s e   1 4 < / K e y > < / D i a g r a m O b j e c t K e y > < D i a g r a m O b j e c t K e y > < K e y > C o l u m n s \ C o u r s e   1 5 < / K e y > < / D i a g r a m O b j e c t K e y > < D i a g r a m O b j e c t K e y > < K e y > C o l u m n s \ C o u r s e   1 6 < / K e y > < / D i a g r a m O b j e c t K e y > < D i a g r a m O b j e c t K e y > < K e y > C o l u m n s \ C o u r s e   1 7 < / K e y > < / D i a g r a m O b j e c t K e y > < D i a g r a m O b j e c t K e y > < K e y > C o l u m n s \ C o u r s e   1 8 < / K e y > < / D i a g r a m O b j e c t K e y > < D i a g r a m O b j e c t K e y > < K e y > C o l u m n s \ C o u r s e   1 9 < / K e y > < / D i a g r a m O b j e c t K e y > < D i a g r a m O b j e c t K e y > < K e y > C o l u m n s \ C o u r s e   2 0 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 C o l u m n s \ P r o g r a m   G o a l s 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 2 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 3 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 4 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 5 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 6 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 7 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 8 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 9 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 1 0 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 1 1 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 1 2 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 1 3 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 1 4 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 1 5 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 1 6 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 1 7 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 1 8 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 1 9 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 C o l u m n s \ C o u r s e   2 0 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T a b l e 2 ] ] > < / C u s t o m C o n t e n t > < / G e m i n i > 
</file>

<file path=customXml/item1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2D5CFDCE0C5349AE0D7B7280430ECF" ma:contentTypeVersion="4" ma:contentTypeDescription="Create a new document." ma:contentTypeScope="" ma:versionID="28b45988a1e15d1c57595d4d62aefaed">
  <xsd:schema xmlns:xsd="http://www.w3.org/2001/XMLSchema" xmlns:xs="http://www.w3.org/2001/XMLSchema" xmlns:p="http://schemas.microsoft.com/office/2006/metadata/properties" xmlns:ns2="269c6eb8-5464-4d7d-b5f1-3245ff88ea7a" xmlns:ns3="44197ff0-a3ce-4958-9e42-27d05a06cb35" targetNamespace="http://schemas.microsoft.com/office/2006/metadata/properties" ma:root="true" ma:fieldsID="61260086bbc0c6ede6b9c53dbcaee6b3" ns2:_="" ns3:_="">
    <xsd:import namespace="269c6eb8-5464-4d7d-b5f1-3245ff88ea7a"/>
    <xsd:import namespace="44197ff0-a3ce-4958-9e42-27d05a06cb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c6eb8-5464-4d7d-b5f1-3245ff88e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7ff0-a3ce-4958-9e42-27d05a06cb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 P r o g r a m   G o a l s < / s t r i n g > < / k e y > < v a l u e > < i n t > 1 5 7 < / i n t > < / v a l u e > < / i t e m > < i t e m > < k e y > < s t r i n g > C o u r s e   1 < / s t r i n g > < / k e y > < v a l u e > < i n t > 1 1 1 < / i n t > < / v a l u e > < / i t e m > < i t e m > < k e y > < s t r i n g > C o u r s e   2 < / s t r i n g > < / k e y > < v a l u e > < i n t > 1 1 1 < / i n t > < / v a l u e > < / i t e m > < i t e m > < k e y > < s t r i n g > C o u r s e   3 < / s t r i n g > < / k e y > < v a l u e > < i n t > 1 1 1 < / i n t > < / v a l u e > < / i t e m > < i t e m > < k e y > < s t r i n g > C o u r s e   4 < / s t r i n g > < / k e y > < v a l u e > < i n t > 1 1 1 < / i n t > < / v a l u e > < / i t e m > < i t e m > < k e y > < s t r i n g > C o u r s e   5 < / s t r i n g > < / k e y > < v a l u e > < i n t > 1 1 1 < / i n t > < / v a l u e > < / i t e m > < i t e m > < k e y > < s t r i n g > C o u r s e   6 < / s t r i n g > < / k e y > < v a l u e > < i n t > 1 1 1 < / i n t > < / v a l u e > < / i t e m > < i t e m > < k e y > < s t r i n g > C o u r s e   7 < / s t r i n g > < / k e y > < v a l u e > < i n t > 1 1 1 < / i n t > < / v a l u e > < / i t e m > < i t e m > < k e y > < s t r i n g > C o u r s e   8 < / s t r i n g > < / k e y > < v a l u e > < i n t > 1 1 1 < / i n t > < / v a l u e > < / i t e m > < i t e m > < k e y > < s t r i n g > C o u r s e   9 < / s t r i n g > < / k e y > < v a l u e > < i n t > 1 1 1 < / i n t > < / v a l u e > < / i t e m > < i t e m > < k e y > < s t r i n g > C o u r s e   1 0 < / s t r i n g > < / k e y > < v a l u e > < i n t > 1 2 1 < / i n t > < / v a l u e > < / i t e m > < i t e m > < k e y > < s t r i n g > C o u r s e   1 1 < / s t r i n g > < / k e y > < v a l u e > < i n t > 1 2 1 < / i n t > < / v a l u e > < / i t e m > < i t e m > < k e y > < s t r i n g > C o u r s e   1 2 < / s t r i n g > < / k e y > < v a l u e > < i n t > 1 2 1 < / i n t > < / v a l u e > < / i t e m > < i t e m > < k e y > < s t r i n g > C o u r s e   1 3 < / s t r i n g > < / k e y > < v a l u e > < i n t > 1 2 1 < / i n t > < / v a l u e > < / i t e m > < i t e m > < k e y > < s t r i n g > C o u r s e   1 4 < / s t r i n g > < / k e y > < v a l u e > < i n t > 1 2 1 < / i n t > < / v a l u e > < / i t e m > < i t e m > < k e y > < s t r i n g > C o u r s e   1 5 < / s t r i n g > < / k e y > < v a l u e > < i n t > 1 2 1 < / i n t > < / v a l u e > < / i t e m > < i t e m > < k e y > < s t r i n g > C o u r s e   1 6 < / s t r i n g > < / k e y > < v a l u e > < i n t > 1 2 1 < / i n t > < / v a l u e > < / i t e m > < i t e m > < k e y > < s t r i n g > C o u r s e   1 7 < / s t r i n g > < / k e y > < v a l u e > < i n t > 1 2 1 < / i n t > < / v a l u e > < / i t e m > < i t e m > < k e y > < s t r i n g > C o u r s e   1 8 < / s t r i n g > < / k e y > < v a l u e > < i n t > 1 2 1 < / i n t > < / v a l u e > < / i t e m > < i t e m > < k e y > < s t r i n g > C o u r s e   1 9 < / s t r i n g > < / k e y > < v a l u e > < i n t > 1 2 1 < / i n t > < / v a l u e > < / i t e m > < i t e m > < k e y > < s t r i n g > C o u r s e   2 0 < / s t r i n g > < / k e y > < v a l u e > < i n t > 1 2 1 < / i n t > < / v a l u e > < / i t e m > < / C o l u m n W i d t h s > < C o l u m n D i s p l a y I n d e x > < i t e m > < k e y > < s t r i n g > P r o g r a m   G o a l s < / s t r i n g > < / k e y > < v a l u e > < i n t > 0 < / i n t > < / v a l u e > < / i t e m > < i t e m > < k e y > < s t r i n g > C o u r s e   1 < / s t r i n g > < / k e y > < v a l u e > < i n t > 1 < / i n t > < / v a l u e > < / i t e m > < i t e m > < k e y > < s t r i n g > C o u r s e   2 < / s t r i n g > < / k e y > < v a l u e > < i n t > 2 < / i n t > < / v a l u e > < / i t e m > < i t e m > < k e y > < s t r i n g > C o u r s e   3 < / s t r i n g > < / k e y > < v a l u e > < i n t > 3 < / i n t > < / v a l u e > < / i t e m > < i t e m > < k e y > < s t r i n g > C o u r s e   4 < / s t r i n g > < / k e y > < v a l u e > < i n t > 4 < / i n t > < / v a l u e > < / i t e m > < i t e m > < k e y > < s t r i n g > C o u r s e   5 < / s t r i n g > < / k e y > < v a l u e > < i n t > 5 < / i n t > < / v a l u e > < / i t e m > < i t e m > < k e y > < s t r i n g > C o u r s e   6 < / s t r i n g > < / k e y > < v a l u e > < i n t > 6 < / i n t > < / v a l u e > < / i t e m > < i t e m > < k e y > < s t r i n g > C o u r s e   7 < / s t r i n g > < / k e y > < v a l u e > < i n t > 7 < / i n t > < / v a l u e > < / i t e m > < i t e m > < k e y > < s t r i n g > C o u r s e   8 < / s t r i n g > < / k e y > < v a l u e > < i n t > 8 < / i n t > < / v a l u e > < / i t e m > < i t e m > < k e y > < s t r i n g > C o u r s e   9 < / s t r i n g > < / k e y > < v a l u e > < i n t > 9 < / i n t > < / v a l u e > < / i t e m > < i t e m > < k e y > < s t r i n g > C o u r s e   1 0 < / s t r i n g > < / k e y > < v a l u e > < i n t > 1 0 < / i n t > < / v a l u e > < / i t e m > < i t e m > < k e y > < s t r i n g > C o u r s e   1 1 < / s t r i n g > < / k e y > < v a l u e > < i n t > 1 1 < / i n t > < / v a l u e > < / i t e m > < i t e m > < k e y > < s t r i n g > C o u r s e   1 2 < / s t r i n g > < / k e y > < v a l u e > < i n t > 1 2 < / i n t > < / v a l u e > < / i t e m > < i t e m > < k e y > < s t r i n g > C o u r s e   1 3 < / s t r i n g > < / k e y > < v a l u e > < i n t > 1 3 < / i n t > < / v a l u e > < / i t e m > < i t e m > < k e y > < s t r i n g > C o u r s e   1 4 < / s t r i n g > < / k e y > < v a l u e > < i n t > 1 4 < / i n t > < / v a l u e > < / i t e m > < i t e m > < k e y > < s t r i n g > C o u r s e   1 5 < / s t r i n g > < / k e y > < v a l u e > < i n t > 1 5 < / i n t > < / v a l u e > < / i t e m > < i t e m > < k e y > < s t r i n g > C o u r s e   1 6 < / s t r i n g > < / k e y > < v a l u e > < i n t > 1 6 < / i n t > < / v a l u e > < / i t e m > < i t e m > < k e y > < s t r i n g > C o u r s e   1 7 < / s t r i n g > < / k e y > < v a l u e > < i n t > 1 7 < / i n t > < / v a l u e > < / i t e m > < i t e m > < k e y > < s t r i n g > C o u r s e   1 8 < / s t r i n g > < / k e y > < v a l u e > < i n t > 1 8 < / i n t > < / v a l u e > < / i t e m > < i t e m > < k e y > < s t r i n g > C o u r s e   1 9 < / s t r i n g > < / k e y > < v a l u e > < i n t > 1 9 < / i n t > < / v a l u e > < / i t e m > < i t e m > < k e y > < s t r i n g > C o u r s e   2 0 < / s t r i n g > < / k e y > < v a l u e > < i n t > 2 0 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 2 0 1 8 - 0 6 - 1 2 T 1 6 : 2 9 : 4 4 . 0 6 8 1 2 4 9 - 0 5 : 0 0 < / L a s t P r o c e s s e d T i m e > < / D a t a M o d e l i n g S a n d b o x . S e r i a l i z e d S a n d b o x E r r o r C a c h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1 1 8 6 ] ] > < / C u s t o m C o n t e n t > < / G e m i n i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7 8 6 1 2 2 0 D - E D C 0 - 4 1 2 F - 8 5 E F - 0 0 0 A B 4 6 D 3 8 2 E } "   T o u r I d = " 0 3 7 3 f 6 6 7 - 6 7 2 e - 4 e 9 4 - b 1 c 0 - 4 8 6 c 4 7 2 6 7 0 c 5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M A A A J j A b 7 O l n M A A B B k S U R B V H h e 7 Z 3 7 c 9 z W d c c P F v v m U 6 R E i i J F S Z b 1 c m 0 n H o 9 r 2 W l l y 0 6 b T N N M k t b 5 K Y 8 2 v / R f 6 g + Z a T u d N t P M 9 I e m E z + i 2 F F t x 7 Z E U X Q c 2 X q S E t + U + C a X W G C x A L b n X A D L J U U y X P G S 0 g / f z 8 4 h V l g s d l f A Z 8 + 5 F x d Y 4 9 e / v 1 I h A I A W E t E U A K A B C A W A R r j k 6 0 f J B 4 A m j L c / g V A A 6 A I l H w A a g V A A a I R L v q s o + Q D Q h P H 2 p x A K A F 0 Y 7 0 A o A L S B N h Q A G u E M N Y A M B Y A m j H c + g 1 A A 6 M J 4 F 0 I B o A 0 W 6 n M I B Y A m 0 C k B g E a M d y 8 h Q w G g C + M 9 C A W A N l i o P 0 A o A D S B N h Q A G j H e u 4 w M B Y A u k K E A 0 I j x m 8 t f I E M B o A n j N 3 0 Q C g B d o O Q D Q C M Q C g C N G B f 6 / o i S D w B N G B e u Q C g A d I G S D w C N Q C g A N M I l 3 z W U f A B o w v h t P 4 Q C Q B c o + Q D Q C I Q C Q C N c 8 n 2 J k g 8 A T R j v X 4 V Q T y K G Y V B z P k u d b a 3 U m E 1 T p e K T V f L p w f w i L R c d / j c 2 2 5 M I h H p C E I H O v / A 0 e a 5 L v u 8 r Y W q l c T 2 i 6 / e T 9 N w h j 7 4 Y T 9 E L v T 6 l k g l K m C Z 9 / O U w B Q E 2 4 5 M A h H r M n D 1 9 m F K m o S Q K g o D 6 h p N U c B L k B e H j H Y 0 B r Z Q M K p a N c E Y N I m G C W 8 H n T n j U k E m Q k U j S R 9 f u R o + C x w E L 9 R W E e g w c 6 j x K x 9 r K S q I 4 G 1 2 8 l a H u V o / u z Z n R U n 8 K g 6 U i e q 6 r R A 2 J Z X K c E n V 2 d r K c H l 0 Z m o m W A X u J 8 c E A h N p L 8 k 0 H a H a l h c 4 e K V I 2 G Z Z 2 l p u g T 4 Z S 0 R L b I 8 u L l 7 g M j K t C y V a v 9 M x S 2 W x h I b k k 7 L Z p Y t 6 i q c V i u A D Y E 9 B t v o f 4 2 T O U T + b I K 5 f I D I r V N l K 9 M g l O e V U m Q d b 1 6 V g 7 X e G S 8 f n O F S 7 / T J q 0 9 t O J 9 k y 0 B N g L I N Q e 4 Z g n y f A s G p w m e v O 0 S 8 l U W s 2 / N 2 t S x t x + k X D 2 K Z f + + k x J x b k T r i r 5 1 v O 7 w Q a a X E x Q 1 g w o l U 5 T a 1 C I H g G 7 D Z d 8 1 1 H y 7 T J F 4 z i V y 2 W V R e K s J J w 5 6 N G N + 8 n o X 1 v T s 8 + n Z 3 j 5 j b j 9 I E n D 8 y x m s s J l 4 F r D p B Q U + Y a H R 2 j a y 0 V z w W 6 R 4 H a t t G 0 R u x S x T F y U r Z G p p 9 V X O / 9 f n Q 6 z z U Y 8 e y g U a F 9 D Q E 2 Z C o 2 w N K 4 v b S d Z + S o n O z 2 1 D p n / w u E y m T V 1 x / m T D l 0 d T Z N p J q k r 4 2 7 4 H h H 6 w v j d 5 8 h Q u 4 W d O E G u 6 1 Z 7 8 m r 5 W r d H n c 1 s R w 0 X b q y 2 d 7 5 5 y q X r U 0 k q u A Y 1 Z w M 6 0 B h Q L l 2 h z + 6 G p a J w / q R L q Z p y s f b 5 t b R n b a q Y O T r T v k D v D B T p W D c 2 + W 7 B 3 2 U b a I b Y c X i Z U 5 v K d O 5 p 9 y G Z h B d 7 y 9 S a D y j N p d v 9 Z Y P O d J W p 4 B i 8 D q K Z F V N l q V e 4 D R V z 8 X a a L t 1 b F W w z 5 p w c z V t E o 0 t 5 O n / G p O n 7 0 v O 3 8 f t G 7 C z Q K b F L F I u l D W U S 5 G B s 7 e x 4 m X Y u 7 f 7 8 S J l e Y + F c 3 1 C l m w i U S 1 V o Y j H B b S W T v h h L r S k R l 1 m 4 Z V s 2 J t E h L i O 3 Y n Q x T Z + O N J J n Z K M 5 Q D d o Q + 1 C S L t J Z N q M m U K C f n s z Q 0 U u 5 0 q l k u o 4 i K X q G 0 7 R o p 2 g o + 0 + y W i i Z K J C P q 9 U J D r Z 6 a s R E 1 L a H T / g q Y w m X B p O 0 9 C s S c 9 2 b d x p E S O v Y y a T 9 P J T B j W U Z h 9 6 3 4 i d h 3 H x D z c e / g o F j 0 w l f Z C W r P S m 2 W k 9 3 z x l c 8 Z K k G 3 b l M u t 9 s K J T A n Z S I w M Q 0 p y t p q z E n R 1 N E X f O O 5 S n r O W F x i q 7 K s H 3 y u T 6 y x T W 2 K G s s Y K J f Z 1 R Y 8 A H a A N p T m s U n 5 b I s V Y d l i m p d O h G P L M / p E U O d H Y P T + S 6 f K 9 l J I p Z R J N T 0 3 Q 6 H y i b p k E g + U N K i a V g g y 5 9 o r M Q W g M 3 l R A G 8 k W 8 j x P C b V d q Z Y X p 9 X U N E 2 y i 0 W 1 W b 7 W Z V E + z e v g + w 6 3 p S R D L T n h p i q z f 3 e K x + h I e 0 C v H i l Q d 2 6 O W n O b l 5 c P I + P / E j R t p a i h q Y m c u c l o P t A B 2 l A a o + j v r y s 7 S V d 4 V 1 e 3 u u 9 6 B u X y e X V f R j c I n 4 + a 1 M C l X W W D U z N k T m M + T X 9 2 t J F e O u J S e 3 7 7 r x u O U u f y c S x L n r X 4 0 O d A P H q o M h 2 h J + r N T r P c J v I r 8 k w u + Z K r z 4 m f / 0 x X Q D a L l k q G n R I p I + y E k O N R I t m 1 i a Q S S 7 r U X 2 S p Z J l w b d s h z F Q z M 7 N r P g N i Z 4 E 2 l K Y I K L t l z 9 5 G i D f 3 l x + u u i W D C G n T J 3 a p 2 i 1 + / n S g p L F d g + 7 O J u m 5 b k + 9 e k d T + L r S 3 p L x f V u W g C J 8 d F f e d 3 N L C y 1 O j q j 7 i J 0 H 2 l C a s O n Q t j N T L d b K Y j Q 0 a T U z x U h Z 9 t W U S c 2 5 t f N F q q c 7 1 h 5 z + v B O m j 6 4 l a F 5 y 6 A S t 7 s 2 Q 7 1 G R Y Q L 1 z m 4 0 E K F m Q l 1 H + w c t K E 0 R S D p g a l X q t O H m y i V S q n n 2 Y 5 D o y O j a o S F I P O e 5 y w k a / Q D g 0 b m 1 3 7 / S d N q d i W c 9 x p n J i 4 g y e L s J R l s M y o s k 6 x X S k a 5 S S e H e s f r P g / i 0 Q I Z S h O B 7 K R 1 y h R V d g o p 8 / K 5 H P U e 6 V V d 6 E H g q 3 m G 7 O 6 8 3 s m J M b p y b Z x u P g h H p x c t S z W A 9 z c G d O O r m z Q y P E r n T 3 m q F N y c i i p L Z d 1 B x W e p o m N l d b 5 v s D n G h 3 + 8 j f 9 N D S y U u j m L b O 9 g b s z r x w v V 4 0 9 C Y b l A u X y O k s k k l T l L D c 7 l 6 a k 2 i z K Z c N C r d H o M j O d p b H y S v v v K f m 5 j E T m c 1 c y E S R e H G t U y W y E i u S W H S k 6 R H N s i 2 y q Q V V g k b 2 W G 3 v z W K 9 W 2 G 3 h 0 k K E 0 I R m q X k S m a p Z g m p q b l E y C d J 2 f 6 f K q M j m 2 r R 7 7 e k + Z v v f q f j J 5 3 7 f L F c p m s 7 z s 9 s 7 4 D e R C M L U h m Y q n V m m L T g x Q F 2 h D a Y o K 7 5 y P g o x c q M 0 M y 4 u L G 2 a 5 b D Q s K W F w l n E r a u B s L h W O A d z s t I 1 a R F y 5 s p J c w E U i l s r n 9 y 3 h O t Z D n w l R f y B D a U J 2 U h 0 0 t 7 Y q w U Q U a e / M T I c j K a T N J C T Z p H z W U O W f D K y V k m 8 7 h N m o R q R I L J / X I 5 H K h g e V w c 7 g d i 1 u O m 6 y g 7 M F 0 X / r 9 r g R d T B I e y k m z k 6 F 5 S X V b X 6 g o 0 P 9 O 9 / Q o A S L j 3 W J d F I O u v S n T 2 u X n r 2 q Q H 5 5 N b z V S B h S r O C 2 0 x s y l C Y 8 t 1 S V Y b u M z Z s 0 X / C q W U Y y R V z + N b e 0 q q l g r Y Q X W R H B J O L r U w i D M 1 s P k J X l P B Z G B T 9 v b b g q y m U Z Y R G + L t g Z a E N p i r L s n L z T 1 s v 1 6 T w N L b W q D L e 0 s B D N X c V V 5 0 u t / d 6 T 4 1 Y i 3 7 X J F M 1 Z 8 g Y 2 R m R a L e t Y o N q o y h R O 1 V f r u s + E q D + Q o T T h u Y 7 6 p p f y q h 7 k J M M Z K 6 V 6 8 H y V T d a 2 x d J c 1 s W D Z m v J Z L M 0 t b T 1 5 p N 2 k x I p y k i + F 0 q / R i b O r L I c 0 A P a U J p u v s d C l R y 1 4 9 a L X P n o z n S S 0 u l Q r K v 9 A 3 T n 9 m D 0 K N H 4 b K C u a P T F R E r 1 6 E l s V V x K Z l I d D 5 F M o U g i 0 V q Z y i y T y 1 8 E m X S 6 5 p P g t q P b x 1 8 O 1 l f 4 g w 1 x H I + G x j 3 K N 7 Z Q J t e g L t t V L 2 + c s M g u y o H c r M p M 0 g H x / q 2 N O x 3 k G n x H 2 n y 6 z S K u R z L O e n H K L E 6 J 2 2 p u f F C 3 W K B i Y Z G W F + f o b 7 7 7 J v X 0 H I y e D X Y C 2 l C a I p t L q p 3 V d W y V q e o t o / 7 y a Z c u D j Z Q U 3 O L E m l h b k 5 1 i 2 + G Z C y R S V 4 + J m 4 z x Z k o b h 9 V x e K S V E K y k h o x U b L V + + w 5 z D K t + z y I R w u 0 o T Q i B 0 c d l k q G 9 r i c D W T n 3 i 4 f D 8 q P q h H N W x W V n f a 1 t 6 + 5 x s R 6 n t r v q V M 1 X j o q l 2 O W c Y S B K v H i b O S q K c v D U o o 8 I n k 4 7 E i y l B 0 N P 7 K r I z G A H l i o D T R D P F K 8 9 O J h c o o r a m c t l V g q 3 o E l O 9 S H y S L 6 a m e / P 7 n 2 9 P R v H L P o 5 U N z 6 r 4 M g v 3 o T l p d a 8 L z f J a H X 2 f i / d X M F A n l l V k m J Z Z I Z f O U Z Z K w i 9 z O K t N P f v Y W r 2 3 j z 4 O o P 3 D G r s Y w + X + z Z B e q U k k m k B 1 Z Y r s l Y P 9 o i r 5 6 k K f 5 2 V n q O H i Q 3 j h p q / k t 2 Y A a s k n q n 2 p T p V 1 8 s F Y J p M Q p U b H 1 Z X W / N i R D h R k r f B 9 K K G 5 D O Z x N p f s 9 l Q z L R o S m + P 3 1 I X R K a M R 1 P f q s b z j s n M j m K Z X J 8 Y 6 b V r + 2 Y S Z T a m S 4 / I z n d u h I z 9 D z x 5 t p e m a J W h p S 6 v y n S 2 P N l D Y D W r L k t 6 W i E R C e D C l i u a r H m 0 Q y l 5 7 p W K G B u w 4 5 r k 9 t w Q i t W E U a W 8 5 R c W W J j u 1 z 6 N z 3 f 6 R G t w N 9 Q K h d 4 M K F A c r k W y i b b w y l S m d Y q k w o F G c E u c K R / H 6 T j H p Y P W g r m 0 G + 4 / i v m s g f z k R y I i B n p E R g U 5 t / i 8 h 3 q b e 3 h 4 Y W G m l q M R x d o a T i 8 u 1 g 5 S b 1 d H e x 1 K 7 q 0 C i V X D U K Y 3 5 h g e b n F 1 Q 2 K q y s k G V Z V E 4 0 0 Q 9 + / C N 5 I a A R F u o u h N o F 3 n 3 v K u U a m l U X e j q d 5 U y V o W Q y / B W M h A o Z R s R S i V D x 0 c C a U e c i U T i N z 7 A N O E P x f Z 6 2 O F / S + H K a 0 i 2 H q 9 l J f h H x 5 s 3 b 1 N N z i O W Z V x 0 b s z O z N D E x R Y 1 N j b I i W o l l q m T o e z / 9 m V o / 0 I v x C Y T a F W Z m F q i v f 5 C z F J d o 2 R z v 4 F k l V D L K U k o m y V Q y K F U y 1 T q h V H b i L V M V K p I p H C D r k + E 7 6 i I t f f c S 9 H K v p c q 9 c l n C p c H B u 9 T R c Y B m u R 0 m 6 a 6 w v E w u P y b X / R O e / Y v v U O / R H n U f 6 M X 4 5 A a E 2 i 1 + / a s P K U h k V J Z S p R + X f c m U C M U h W S o u + 1 T p J z K t S s U K y Z 9 V m X g q I o V S x a d g h K M h n u u y K V E p s 0 x l m p 2 b U y c u q l M 7 b I d s u 8 h Z q a i u V 2 H y 6 z S 3 t t G r 3 / l 7 9 R p A P y z U P Q i 1 i / z y F 2 9 T K t t E W Z Z K d V D w z q 6 y l A g V Z y q V p d Y K J a i y T w n F M q 3 L U P E 5 T V 6 p Q F / v 8 c M M x X L J a f S S l a T b v S g R y S Q 9 e n I K y G v f R 7 t p N 4 F Q e 8 A v / v 1 / y E z n V a Z K S X s q 6 v E T s V T Z x 5 l D S S U y 1 Q g l r J Z 7 P B W R I q F E J p H q + S 7 J Q J Z 6 r n R G S K e D L C M / P l D k E k + c l C y Y 4 9 d + / e 8 g 0 2 4 D o f a I d / 7 3 A 5 p b t K J e v 6 g 9 J e V f V P q p s i / q n K h K J T K p q U h U K 5 T 0 6 v m U N 1 3 K l c e p t b W F H K e k 2 k / S q z c 3 t 6 C W k w z V t q + V 2 j s O 0 t l v / 0 C t E u w u x q c 3 I d R e U X b L 9 G / / 8 t + U z s j x q d W u d M l S c X t K Z F J S R Y Q Z K s x S I o l I J T J J z 5 5 k q S O t 3 H 4 K 3 L C r 3 C 3 R g / v T 1 M o S J X g 9 J Z 7 3 t z / + J / V a Y G 9 g o Y Y h 1 B 7 z r z / / L 9 7 Z y 6 p N p b r S 5 d i U y l I i l W Q o z l b R s u u F k j I v z l B q 7 B 5 n p d 4 W m 4 j n y Y a U 0 k + e K + d L v f n D f 1 T r A H s H h H q M / P y f / 0 P 1 z E n X e W 2 m U g d 7 l V H 8 Z 4 1 Q c W e E R F n d V 0 u J R B w n O g J 1 / O m N t / 5 B z Q d 7 D 4 R 6 A v j l f / 5 K j W Q Q U U Q e Q Q S J N 0 x 8 2 W S R S 5 D H 4 q m E j L w 4 3 Z W g 8 2 / 9 V M 0 H j w / j s 1 s Q 6 k n i o / + 7 T L d v D q n M p d p M k U Q x I p C 0 t e T M 3 l N n j t O 5 1 8 9 G j 4 A n A R Z q B E I B o I l 4 Z C Y A Q A M Q C g C N G J d u o + Q D Q B c s 1 C i E A k A T K P k A 0 A i E A k A j x q U 7 K P k A 0 I V x + c 4 Y h A J A E y j 5 A N A I h A J A I 8 b l Q Z R 8 A O j C 6 B s c h 1 A A a A I l H w A a g V A A a M T o G 0 L J B 4 A u j C t D E x A K A E 2 g 5 A N A I 8 a V u 8 h Q A O i C h Z q E U A B o A i U f A B o x + p G h A N A G M h Q A G j H 6 7 0 0 h Q w G g C W Q o A D R i X E W G A k A b x t V h C A W A L l i o + x A K A E 2 g D Q W A R o w B Z C g A t G E M j E A o A H T B Q j 2 A U A B o A m 0 o A L R B 9 P + B q h U c D o z X F Q A A A A B J R U 5 E r k J g g g = = < / I m a g e > < / T o u r > < / T o u r s > < / V i s u a l i z a t i o n > 
</file>

<file path=customXml/item2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 T a b l e 2 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2 a 0 c c c 7 - b 2 9 3 - 4 8 7 1 - 9 8 b 1 - 5 d 2 0 8 c 8 a f 5 8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 - 0 . 0 5 2 3 0 0 8 7 3 6 2 1 8 1 8 0 8 8 < / P i v o t A n g l e > < D i s t a n c e > 5 . 9 6 0 4 6 4 4 7 7 5 3 9 0 6 2 5 < / D i s t a n c e > < / C a m e r a > < I m a g e > i V B O R w 0 K G g o A A A A N S U h E U g A A A N Q A A A B 1 C A Y A A A A 2 n s 9 T A A A A A X N S R 0 I A r s 4 c 6 Q A A A A R n Q U 1 B A A C x j w v 8 Y Q U A A A A J c E h Z c w A A A m M A A A J j A b 7 O l n M A A B B k S U R B V H h e 7 Z 3 7 c 9 z W d c c P F v v m U 6 R E i i J F S Z b 1 c m 0 n H o 9 r 2 W l l y 0 6 b T N N M k t b 5 K Y 8 2 v / R f 6 g + Z a T u d N t P M 9 I e m E z + i 2 F F t x 7 Z E U X Q c 2 X q S E t + U + C a X W G C x A L b n X A D L J U U y X P G S 0 g / f z 8 4 h V l g s d l f A Z 8 + 5 F x d Y 4 9 e / v 1 I h A I A W E t E U A K A B C A W A R r j k 6 0 f J B 4 A m j L c / g V A A 6 A I l H w A a g V A A a I R L v q s o + Q D Q h P H 2 p x A K A F 0 Y 7 0 A o A L S B N h Q A G u E M N Y A M B Y A m j H c + g 1 A A 6 M J 4 F 0 I B o A 0 W 6 n M I B Y A m 0 C k B g E a M d y 8 h Q w G g C + M 9 C A W A N l i o P 0 A o A D S B N h Q A G j H e u 4 w M B Y A u k K E A 0 I j x m 8 t f I E M B o A n j N 3 0 Q C g B d o O Q D Q C M Q C g C N G B f 6 / o i S D w B N G B e u Q C g A d I G S D w C N Q C g A N M I l 3 z W U f A B o w v h t P 4 Q C Q B c o + Q D Q C I Q C Q C N c 8 n 2 J k g 8 A T R j v X 4 V Q T y K G Y V B z P k u d b a 3 U m E 1 T p e K T V f L p w f w i L R c d / j c 2 2 5 M I h H p C E I H O v / A 0 e a 5 L v u 8 r Y W q l c T 2 i 6 / e T 9 N w h j 7 4 Y T 9 E L v T 6 l k g l K m C Z 9 / O U w B Q E 2 4 5 M A h H r M n D 1 9 m F K m o S Q K g o D 6 h p N U c B L k B e H j H Y 0 B r Z Q M K p a N c E Y N I m G C W 8 H n T n j U k E m Q k U j S R 9 f u R o + C x w E L 9 R W E e g w c 6 j x K x 9 r K S q I 4 G 1 2 8 l a H u V o / u z Z n R U n 8 K g 6 U i e q 6 r R A 2 J Z X K c E n V 2 d r K c H l 0 Z m o m W A X u J 8 c E A h N p L 8 k 0 H a H a l h c 4 e K V I 2 G Z Z 2 l p u g T 4 Z S 0 R L b I 8 u L l 7 g M j K t C y V a v 9 M x S 2 W x h I b k k 7 L Z p Y t 6 i q c V i u A D Y E 9 B t v o f 4 2 T O U T + b I K 5 f I D I r V N l K 9 M g l O e V U m Q d b 1 6 V g 7 X e G S 8 f n O F S 7 / T J q 0 9 t O J 9 k y 0 B N g L I N Q e 4 Z g n y f A s G p w m e v O 0 S 8 l U W s 2 / N 2 t S x t x + k X D 2 K Z f + + k x J x b k T r i r 5 1 v O 7 w Q a a X E x Q 1 g w o l U 5 T a 1 C I H g G 7 D Z d 8 1 1 H y 7 T J F 4 z i V y 2 W V R e K s J J w 5 6 N G N + 8 n o X 1 v T s 8 + n Z 3 j 5 j b j 9 I E n D 8 y x m s s J l 4 F r D p B Q U + Y a H R 2 j a y 0 V z w W 6 R 4 H a t t G 0 R u x S x T F y U r Z G p p 9 V X O / 9 f n Q 6 z z U Y 8 e y g U a F 9 D Q E 2 Z C o 2 w N K 4 v b S d Z + S o n O z 2 1 D p n / w u E y m T V 1 x / m T D l 0 d T Z N p J q k r 4 2 7 4 H h H 6 w v j d 5 8 h Q u 4 W d O E G u 6 1 Z 7 8 m r 5 W r d H n c 1 s R w 0 X b q y 2 d 7 5 5 y q X r U 0 k q u A Y 1 Z w M 6 0 B h Q L l 2 h z + 6 G p a J w / q R L q Z p y s f b 5 t b R n b a q Y O T r T v k D v D B T p W D c 2 + W 7 B 3 2 U b a I b Y c X i Z U 5 v K d O 5 p 9 y G Z h B d 7 y 9 S a D y j N p d v 9 Z Y P O d J W p 4 B i 8 D q K Z F V N l q V e 4 D R V z 8 X a a L t 1 b F W w z 5 p w c z V t E o 0 t 5 O n / G p O n 7 0 v O 3 8 f t G 7 C z Q K b F L F I u l D W U S 5 G B s 7 e x 4 m X Y u 7 f 7 8 S J l e Y + F c 3 1 C l m w i U S 1 V o Y j H B b S W T v h h L r S k R l 1 m 4 Z V s 2 J t E h L i O 3 Y n Q x T Z + O N J J n Z K M 5 Q D d o Q + 1 C S L t J Z N q M m U K C f n s z Q 0 U u 5 0 q l k u o 4 i K X q G 0 7 R o p 2 g o + 0 + y W i i Z K J C P q 9 U J D r Z 6 a s R E 1 L a H T / g q Y w m X B p O 0 9 C s S c 9 2 b d x p E S O v Y y a T 9 P J T B j W U Z h 9 6 3 4 i d h 3 H x D z c e / g o F j 0 w l f Z C W r P S m 2 W k 9 3 z x l c 8 Z K k G 3 b l M u t 9 s K J T A n Z S I w M Q 0 p y t p q z E n R 1 N E X f O O 5 S n r O W F x i q 7 K s H 3 y u T 6 y x T W 2 K G s s Y K J f Z 1 R Y 8 A H a A N p T m s U n 5 b I s V Y d l i m p d O h G P L M / p E U O d H Y P T + S 6 f K 9 l J I p Z R J N T 0 3 Q 6 H y i b p k E g + U N K i a V g g y 5 9 o r M Q W g M 3 l R A G 8 k W 8 j x P C b V d q Z Y X p 9 X U N E 2 y i 0 W 1 W b 7 W Z V E + z e v g + w 6 3 p S R D L T n h p i q z f 3 e K x + h I e 0 C v H i l Q d 2 6 O W n O b l 5 c P I + P / E j R t p a i h q Y m c u c l o P t A B 2 l A a o + j v r y s 7 S V d 4 V 1 e 3 u u 9 6 B u X y e X V f R j c I n 4 + a 1 M C l X W W D U z N k T m M + T X 9 2 t J F e O u J S e 3 7 7 r x u O U u f y c S x L n r X 4 0 O d A P H q o M h 2 h J + r N T r P c J v I r 8 k w u + Z K r z 4 m f / 0 x X Q D a L l k q G n R I p I + y E k O N R I t m 1 i a Q S S 7 r U X 2 S p Z J l w b d s h z F Q z M 7 N r P g N i Z 4 E 2 l K Y I K L t l z 9 5 G i D f 3 l x + u u i W D C G n T J 3 a p 2 i 1 + / n S g p L F d g + 7 O J u m 5 b k + 9 e k d T + L r S 3 p L x f V u W g C J 8 d F f e d 3 N L C y 1 O j q j 7 i J 0 H 2 l C a s O n Q t j N T L d b K Y j Q 0 a T U z x U h Z 9 t W U S c 2 5 t f N F q q c 7 1 h 5 z + v B O m j 6 4 l a F 5 y 6 A S t 7 s 2 Q 7 1 G R Y Q L 1 z m 4 0 E K F m Q l 1 H + w c t K E 0 R S D p g a l X q t O H m y i V S q n n 2 Y 5 D o y O j a o S F I P O e 5 y w k a / Q D g 0 b m 1 3 7 / S d N q d i W c 9 x p n J i 4 g y e L s J R l s M y o s k 6 x X S k a 5 S S e H e s f r P g / i 0 Q I Z S h O B 7 K R 1 y h R V d g o p 8 / K 5 H P U e 6 V V d 6 E H g q 3 m G 7 O 6 8 3 s m J M b p y b Z x u P g h H p x c t S z W A 9 z c G d O O r m z Q y P E r n T 3 m q F N y c i i p L Z d 1 B x W e p o m N l d b 5 v s D n G h 3 + 8 j f 9 N D S y U u j m L b O 9 g b s z r x w v V 4 0 9 C Y b l A u X y O k s k k l T l L D c 7 l 6 a k 2 i z K Z c N C r d H o M j O d p b H y S v v v K f m 5 j E T m c 1 c y E S R e H G t U y W y E i u S W H S k 6 R H N s i 2 y q Q V V g k b 2 W G 3 v z W K 9 W 2 G 3 h 0 k K E 0 I R m q X k S m a p Z g m p q b l E y C d J 2 f 6 f K q M j m 2 r R 7 7 e k + Z v v f q f j J 5 3 7 f L F c p m s 7 z s 9 s 7 4 D e R C M L U h m Y q n V m m L T g x Q F 2 h D a Y o K 7 5 y P g o x c q M 0 M y 4 u L G 2 a 5 b D Q s K W F w l n E r a u B s L h W O A d z s t I 1 a R F y 5 s p J c w E U i l s r n 9 y 3 h O t Z D n w l R f y B D a U J 2 U h 0 0 t 7 Y q w U Q U a e / M T I c j K a T N J C T Z p H z W U O W f D K y V k m 8 7 h N m o R q R I L J / X I 5 H K h g e V w c 7 g d i 1 u O m 6 y g 7 M F 0 X / r 9 r g R d T B I e y k m z k 6 F 5 S X V b X 6 g o 0 P 9 O 9 / Q o A S L j 3 W J d F I O u v S n T 2 u X n r 2 q Q H 5 5 N b z V S B h S r O C 2 0 x s y l C Y 8 t 1 S V Y b u M z Z s 0 X / C q W U Y y R V z + N b e 0 q q l g r Y Q X W R H B J O L r U w i D M 1 s P k J X l P B Z G B T 9 v b b g q y m U Z Y R G + L t g Z a E N p i r L s n L z T 1 s v 1 6 T w N L b W q D L e 0 s B D N X c V V 5 0 u t / d 6 T 4 1 Y i 3 7 X J F M 1 Z 8 g Y 2 R m R a L e t Y o N q o y h R O 1 V f r u s + E q D + Q o T T h u Y 7 6 p p f y q h 7 k J M M Z K 6 V 6 8 H y V T d a 2 x d J c 1 s W D Z m v J Z L M 0 t b T 1 5 p N 2 k x I p y k i + F 0 q / R i b O r L I c 0 A P a U J p u v s d C l R y 1 4 9 a L X P n o z n S S 0 u l Q r K v 9 A 3 T n 9 m D 0 K N H 4 b K C u a P T F R E r 1 6 E l s V V x K Z l I d D 5 F M o U g i 0 V q Z y i y T y 1 8 E m X S 6 5 p P g t q P b x 1 8 O 1 l f 4 g w 1 x H I + G x j 3 K N 7 Z Q J t e g L t t V L 2 + c s M g u y o H c r M p M 0 g H x / q 2 N O x 3 k G n x H 2 n y 6 z S K u R z L O e n H K L E 6 J 2 2 p u f F C 3 W K B i Y Z G W F + f o b 7 7 7 J v X 0 H I y e D X Y C 2 l C a I p t L q p 3 V d W y V q e o t o / 7 y a Z c u D j Z Q U 3 O L E m l h b k 5 1 i 2 + G Z C y R S V 4 + J m 4 z x Z k o b h 9 V x e K S V E K y k h o x U b L V + + w 5 z D K t + z y I R w u 0 o T Q i B 0 c d l k q G 9 r i c D W T n 3 i 4 f D 8 q P q h H N W x W V n f a 1 t 6 + 5 x s R 6 n t r v q V M 1 X j o q l 2 O W c Y S B K v H i b O S q K c v D U o o 8 I n k 4 7 E i y l B 0 N P 7 K r I z G A H l i o D T R D P F K 8 9 O J h c o o r a m c t l V g q 3 o E l O 9 S H y S L 6 a m e / P 7 n 2 9 P R v H L P o 5 U N z 6 r 4 M g v 3 o T l p d a 8 L z f J a H X 2 f i / d X M F A n l l V k m J Z Z I Z f O U Z Z K w i 9 z O K t N P f v Y W r 2 3 j z 4 O o P 3 D G r s Y w + X + z Z B e q U k k m k B 1 Z Y r s l Y P 9 o i r 5 6 k K f 5 2 V n q O H i Q 3 j h p q / k t 2 Y A a s k n q n 2 p T p V 1 8 s F Y J p M Q p U b H 1 Z X W / N i R D h R k r f B 9 K K G 5 D O Z x N p f s 9 l Q z L R o S m + P 3 1 I X R K a M R 1 P f q s b z j s n M j m K Z X J 8 Y 6 b V r + 2 Y S Z T a m S 4 / I z n d u h I z 9 D z x 5 t p e m a J W h p S 6 v y n S 2 P N l D Y D W r L k t 6 W i E R C e D C l i u a r H m 0 Q y l 5 7 p W K G B u w 4 5 r k 9 t w Q i t W E U a W 8 5 R c W W J j u 1 z 6 N z 3 f 6 R G t w N 9 Q K h d 4 M K F A c r k W y i b b w y l S m d Y q k w o F G c E u c K R / H 6 T j H p Y P W g r m 0 G + 4 / i v m s g f z k R y I i B n p E R g U 5 t / i 8 h 3 q b e 3 h 4 Y W G m l q M R x d o a T i 8 u 1 g 5 S b 1 d H e x 1 K 7 q 0 C i V X D U K Y 3 5 h g e b n F 1 Q 2 K q y s k G V Z V E 4 0 0 Q 9 + / C N 5 I a A R F u o u h N o F 3 n 3 v K u U a m l U X e j q d 5 U y V o W Q y / B W M h A o Z R s R S i V D x 0 c C a U e c i U T i N z 7 A N O E P x f Z 6 2 O F / S + H K a 0 i 2 H q 9 l J f h H x 5 s 3 b 1 N N z i O W Z V x 0 b s z O z N D E x R Y 1 N j b I i W o l l q m T o e z / 9 m V o / 0 I v x C Y T a F W Z m F q i v f 5 C z F J d o 2 R z v 4 F k l V D L K U k o m y V Q y K F U y 1 T q h V H b i L V M V K p I p H C D r k + E 7 6 i I t f f c S 9 H K v p c q 9 c l n C p c H B u 9 T R c Y B m u R 0 m 6 a 6 w v E w u P y b X / R O e / Y v v U O / R H n U f 6 M X 4 5 A a E 2 i 1 + / a s P K U h k V J Z S p R + X f c m U C M U h W S o u + 1 T p J z K t S s U K y Z 9 V m X g q I o V S x a d g h K M h n u u y K V E p s 0 x l m p 2 b U y c u q l M 7 b I d s u 8 h Z q a i u V 2 H y 6 z S 3 t t G r 3 / l 7 9 R p A P y z U P Q i 1 i / z y F 2 9 T K t t E W Z Z K d V D w z q 6 y l A g V Z y q V p d Y K J a i y T w n F M q 3 L U P E 5 T V 6 p Q F / v 8 c M M x X L J a f S S l a T b v S g R y S Q 9 e n I K y G v f R 7 t p N 4 F Q e 8 A v / v 1 / y E z n V a Z K S X s q 6 v E T s V T Z x 5 l D S S U y 1 Q g l r J Z 7 P B W R I q F E J p H q + S 7 J Q J Z 6 r n R G S K e D L C M / P l D k E k + c l C y Y 4 9 d + / e 8 g 0 2 4 D o f a I d / 7 3 A 5 p b t K J e v 6 g 9 J e V f V P q p s i / q n K h K J T K p q U h U K 5 T 0 6 v m U N 1 3 K l c e p t b W F H K e k 2 k / S q z c 3 t 6 C W k w z V t q + V 2 j s O 0 t l v / 0 C t E u w u x q c 3 I d R e U X b L 9 G / / 8 t + U z s j x q d W u d M l S c X t K Z F J S R Y Q Z K s x S I o l I J T J J z 5 5 k q S O t 3 H 4 K 3 L C r 3 C 3 R g / v T 1 M o S J X g 9 J Z 7 3 t z / + J / V a Y G 9 g o Y Y h 1 B 7 z r z / / L 9 7 Z y 6 p N p b r S 5 d i U y l I i l W Q o z l b R s u u F k j I v z l B q 7 B 5 n p d 4 W m 4 j n y Y a U 0 k + e K + d L v f n D f 1 T r A H s H h H q M / P y f / 0 P 1 z E n X e W 2 m U g d 7 l V H 8 Z 4 1 Q c W e E R F n d V 0 u J R B w n O g J 1 / O m N t / 5 B z Q d 7 D 4 R 6 A v j l f / 5 K j W Q Q U U Q e Q Q S J N 0 x 8 2 W S R S 5 D H 4 q m E j L w 4 3 Z W g 8 2 / 9 V M 0 H j w / j s 1 s Q 6 k n i o / + 7 T L d v D q n M p d p M k U Q x I p C 0 t e T M 3 l N n j t O 5 1 8 9 G j 4 A n A R Z q B E I B o I l 4 Z C Y A Q A M Q C g C N G J d u o + Q D Q B c s 1 C i E A k A T K P k A 0 A i E A k A j x q U 7 K P k A 0 I V x + c 4 Y h A J A E y j 5 A N A I h A J A I 8 b l Q Z R 8 A O j C 6 B s c h 1 A A a A I l H w A a g V A A a M T o G 0 L J B 4 A u j C t D E x A K A E 2 g 5 A N A I 8 a V u 8 h Q A O i C h Z q E U A B o A i U f A B o x + p G h A N A G M h Q A G j H 6 7 0 0 h Q w G g C W Q o A D R i X E W G A k A b x t V h C A W A L l i o + x A K A E 2 g D Q W A R o w B Z C g A t G E M j E A o A H T B Q j 2 A U A B o A m 0 o A L R B 9 P + B q h U c D o z X F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 G u i d = " 3 d 2 6 5 3 c 3 - 2 c c 4 - 4 1 3 8 - b 1 e 6 - 6 8 9 7 6 d 5 1 0 0 8 4 "   R e v = " 1 "   R e v G u i d = " b 8 a f 9 a e 7 - 2 f 2 4 - 4 6 8 9 - b 9 3 e - 1 6 6 4 f 4 3 e d a 3 2 " 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T a b l e 2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 C o l u m n s \ P r o g r a m   G o a l s 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 1 9 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 C o l u m n s \ C o u r s e  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76E3D59E-3361-4932-A01C-8B2C26663E6E}">
  <ds:schemaRefs>
    <ds:schemaRef ds:uri="http://gemini/pivotcustomization/TableCountInSandbox"/>
  </ds:schemaRefs>
</ds:datastoreItem>
</file>

<file path=customXml/itemProps10.xml><?xml version="1.0" encoding="utf-8"?>
<ds:datastoreItem xmlns:ds="http://schemas.openxmlformats.org/officeDocument/2006/customXml" ds:itemID="{6406740D-B06E-4698-9BF5-43AEA6B1AA52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4197ff0-a3ce-4958-9e42-27d05a06cb35"/>
    <ds:schemaRef ds:uri="269c6eb8-5464-4d7d-b5f1-3245ff88ea7a"/>
    <ds:schemaRef ds:uri="http://www.w3.org/XML/1998/namespace"/>
  </ds:schemaRefs>
</ds:datastoreItem>
</file>

<file path=customXml/itemProps11.xml><?xml version="1.0" encoding="utf-8"?>
<ds:datastoreItem xmlns:ds="http://schemas.openxmlformats.org/officeDocument/2006/customXml" ds:itemID="{CFBA5C2B-F5B2-4A46-904C-9BA12C520761}">
  <ds:schemaRefs>
    <ds:schemaRef ds:uri="http://gemini/pivotcustomization/ShowImplicitMeasures"/>
  </ds:schemaRefs>
</ds:datastoreItem>
</file>

<file path=customXml/itemProps12.xml><?xml version="1.0" encoding="utf-8"?>
<ds:datastoreItem xmlns:ds="http://schemas.openxmlformats.org/officeDocument/2006/customXml" ds:itemID="{D2F5961D-E820-4F13-8C22-A274A2D5F642}">
  <ds:schemaRefs>
    <ds:schemaRef ds:uri="http://gemini/pivotcustomization/FormulaBarState"/>
  </ds:schemaRefs>
</ds:datastoreItem>
</file>

<file path=customXml/itemProps13.xml><?xml version="1.0" encoding="utf-8"?>
<ds:datastoreItem xmlns:ds="http://schemas.openxmlformats.org/officeDocument/2006/customXml" ds:itemID="{590149D9-C6CD-4D40-BB47-E8D53F7F7E77}">
  <ds:schemaRefs>
    <ds:schemaRef ds:uri="http://gemini/pivotcustomization/Diagrams"/>
  </ds:schemaRefs>
</ds:datastoreItem>
</file>

<file path=customXml/itemProps14.xml><?xml version="1.0" encoding="utf-8"?>
<ds:datastoreItem xmlns:ds="http://schemas.openxmlformats.org/officeDocument/2006/customXml" ds:itemID="{7E408CEE-2BFE-44B1-83FF-C2BD31DC8830}">
  <ds:schemaRefs>
    <ds:schemaRef ds:uri="http://gemini/pivotcustomization/TableOrder"/>
  </ds:schemaRefs>
</ds:datastoreItem>
</file>

<file path=customXml/itemProps15.xml><?xml version="1.0" encoding="utf-8"?>
<ds:datastoreItem xmlns:ds="http://schemas.openxmlformats.org/officeDocument/2006/customXml" ds:itemID="{A0A59031-46ED-486A-896E-E4553F0D5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9c6eb8-5464-4d7d-b5f1-3245ff88ea7a"/>
    <ds:schemaRef ds:uri="44197ff0-a3ce-4958-9e42-27d05a06cb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6.xml><?xml version="1.0" encoding="utf-8"?>
<ds:datastoreItem xmlns:ds="http://schemas.openxmlformats.org/officeDocument/2006/customXml" ds:itemID="{F142ED27-25C3-4E36-BB56-82FDCE6D04E8}">
  <ds:schemaRefs>
    <ds:schemaRef ds:uri="http://gemini/pivotcustomization/TableXML_Table2"/>
  </ds:schemaRefs>
</ds:datastoreItem>
</file>

<file path=customXml/itemProps17.xml><?xml version="1.0" encoding="utf-8"?>
<ds:datastoreItem xmlns:ds="http://schemas.openxmlformats.org/officeDocument/2006/customXml" ds:itemID="{2669515E-543B-45B2-A82E-716FF879B8BA}">
  <ds:schemaRefs>
    <ds:schemaRef ds:uri="http://gemini/pivotcustomization/RelationshipAutoDetectionEnabled"/>
  </ds:schemaRefs>
</ds:datastoreItem>
</file>

<file path=customXml/itemProps18.xml><?xml version="1.0" encoding="utf-8"?>
<ds:datastoreItem xmlns:ds="http://schemas.openxmlformats.org/officeDocument/2006/customXml" ds:itemID="{2405EA54-00C8-43AB-9D83-770BA21321A4}">
  <ds:schemaRefs>
    <ds:schemaRef ds:uri="http://gemini/pivotcustomization/ErrorCache"/>
  </ds:schemaRefs>
</ds:datastoreItem>
</file>

<file path=customXml/itemProps19.xml><?xml version="1.0" encoding="utf-8"?>
<ds:datastoreItem xmlns:ds="http://schemas.openxmlformats.org/officeDocument/2006/customXml" ds:itemID="{B663C4D4-2B4F-42A8-82C7-E0BE386917CE}">
  <ds:schemaRefs>
    <ds:schemaRef ds:uri="http://gemini/pivotcustomization/PowerPivotVersion"/>
  </ds:schemaRefs>
</ds:datastoreItem>
</file>

<file path=customXml/itemProps2.xml><?xml version="1.0" encoding="utf-8"?>
<ds:datastoreItem xmlns:ds="http://schemas.openxmlformats.org/officeDocument/2006/customXml" ds:itemID="{53B44E45-6078-424E-80FD-B0D4FC35006F}">
  <ds:schemaRefs>
    <ds:schemaRef ds:uri="http://www.w3.org/2001/XMLSchema"/>
    <ds:schemaRef ds:uri="http://microsoft.data.visualization.Client.Excel/1.0"/>
  </ds:schemaRefs>
</ds:datastoreItem>
</file>

<file path=customXml/itemProps20.xml><?xml version="1.0" encoding="utf-8"?>
<ds:datastoreItem xmlns:ds="http://schemas.openxmlformats.org/officeDocument/2006/customXml" ds:itemID="{72241EFD-FF1A-469B-88E6-CC69AB0F57C4}">
  <ds:schemaRefs>
    <ds:schemaRef ds:uri="http://schemas.microsoft.com/sharepoint/v3/contenttype/forms"/>
  </ds:schemaRefs>
</ds:datastoreItem>
</file>

<file path=customXml/itemProps21.xml><?xml version="1.0" encoding="utf-8"?>
<ds:datastoreItem xmlns:ds="http://schemas.openxmlformats.org/officeDocument/2006/customXml" ds:itemID="{E34C208A-587C-4BFF-BE57-FCDBA6B6010B}">
  <ds:schemaRefs>
    <ds:schemaRef ds:uri="http://gemini/pivotcustomization/MeasureGridState"/>
  </ds:schemaRefs>
</ds:datastoreItem>
</file>

<file path=customXml/itemProps22.xml><?xml version="1.0" encoding="utf-8"?>
<ds:datastoreItem xmlns:ds="http://schemas.openxmlformats.org/officeDocument/2006/customXml" ds:itemID="{7861220D-EDC0-412F-85EF-000AB46D382E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48B0B5AC-D5F4-47E0-ACAA-D6DE4BB5FBF7}">
  <ds:schemaRefs>
    <ds:schemaRef ds:uri="http://gemini/pivotcustomization/IsSandboxEmbedded"/>
  </ds:schemaRefs>
</ds:datastoreItem>
</file>

<file path=customXml/itemProps4.xml><?xml version="1.0" encoding="utf-8"?>
<ds:datastoreItem xmlns:ds="http://schemas.openxmlformats.org/officeDocument/2006/customXml" ds:itemID="{32627896-0244-4C58-8D8B-52966CE8D90E}">
  <ds:schemaRefs>
    <ds:schemaRef ds:uri="http://gemini/pivotcustomization/ClientWindowXML"/>
  </ds:schemaRefs>
</ds:datastoreItem>
</file>

<file path=customXml/itemProps5.xml><?xml version="1.0" encoding="utf-8"?>
<ds:datastoreItem xmlns:ds="http://schemas.openxmlformats.org/officeDocument/2006/customXml" ds:itemID="{8221A060-29D7-4149-B64C-4048EE08A55D}">
  <ds:schemaRefs>
    <ds:schemaRef ds:uri="http://gemini/pivotcustomization/TableWidget"/>
  </ds:schemaRefs>
</ds:datastoreItem>
</file>

<file path=customXml/itemProps6.xml><?xml version="1.0" encoding="utf-8"?>
<ds:datastoreItem xmlns:ds="http://schemas.openxmlformats.org/officeDocument/2006/customXml" ds:itemID="{42D6ED51-7A19-4FDA-8105-B8F9E751F30F}">
  <ds:schemaRefs>
    <ds:schemaRef ds:uri="http://gemini/pivotcustomization/LinkedTableUpdateMode"/>
  </ds:schemaRefs>
</ds:datastoreItem>
</file>

<file path=customXml/itemProps7.xml><?xml version="1.0" encoding="utf-8"?>
<ds:datastoreItem xmlns:ds="http://schemas.openxmlformats.org/officeDocument/2006/customXml" ds:itemID="{52D5CC84-F55B-430A-8B93-79528A45D8D2}">
  <ds:schemaRefs>
    <ds:schemaRef ds:uri="http://gemini/pivotcustomization/SandboxNonEmpty"/>
  </ds:schemaRefs>
</ds:datastoreItem>
</file>

<file path=customXml/itemProps8.xml><?xml version="1.0" encoding="utf-8"?>
<ds:datastoreItem xmlns:ds="http://schemas.openxmlformats.org/officeDocument/2006/customXml" ds:itemID="{41007F05-FA4E-4D1F-A2A1-2A2E9C006F19}">
  <ds:schemaRefs>
    <ds:schemaRef ds:uri="http://gemini/pivotcustomization/ManualCalcMode"/>
  </ds:schemaRefs>
</ds:datastoreItem>
</file>

<file path=customXml/itemProps9.xml><?xml version="1.0" encoding="utf-8"?>
<ds:datastoreItem xmlns:ds="http://schemas.openxmlformats.org/officeDocument/2006/customXml" ds:itemID="{D08F0D00-BFE8-450B-8F4D-2087BA847FD9}">
  <ds:schemaRefs>
    <ds:schemaRef ds:uri="http://gemini/pivotcustomization/ShowHidde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Main Page</vt:lpstr>
      <vt:lpstr>Prior APR</vt:lpstr>
      <vt:lpstr>Curriculum Mapping</vt:lpstr>
      <vt:lpstr>Outcomes Mapping</vt:lpstr>
      <vt:lpstr>Evidence of Student Learning</vt:lpstr>
      <vt:lpstr>Financials</vt:lpstr>
      <vt:lpstr>Enrollments</vt:lpstr>
      <vt:lpstr>Grade Distribution</vt:lpstr>
      <vt:lpstr>DFWI</vt:lpstr>
      <vt:lpstr>Course Enrollments</vt:lpstr>
      <vt:lpstr>% FT Faculty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LaBruzzo, Colette M.</dc:creator>
  <cp:keywords/>
  <dc:description/>
  <cp:lastModifiedBy>Administrator</cp:lastModifiedBy>
  <cp:revision/>
  <dcterms:created xsi:type="dcterms:W3CDTF">2018-06-12T19:59:19Z</dcterms:created>
  <dcterms:modified xsi:type="dcterms:W3CDTF">2019-04-24T15:15:03Z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0x010100132D5CFDCE0C5349AE0D7B7280430ECF</vt:lpwstr>
  </property>
  <property fmtid="{D5CDD505-2E9C-101B-9397-08002B2CF9AE}" pid="3" name="AuthorIds_UIVersion_512">
    <vt:lpwstr>6</vt:lpwstr>
  </property>
</Properties>
</file>